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'BS'!$A$1:$I$60</definedName>
    <definedName name="_xlnm.Print_Area" localSheetId="2">'CF'!$A$1:$J$59</definedName>
    <definedName name="_xlnm.Print_Area" localSheetId="3">'Equity'!$A$1:$R$48</definedName>
    <definedName name="_xlnm.Print_Area" localSheetId="0">'IS'!$A$1:$I$55</definedName>
  </definedNames>
  <calcPr fullCalcOnLoad="1"/>
</workbook>
</file>

<file path=xl/sharedStrings.xml><?xml version="1.0" encoding="utf-8"?>
<sst xmlns="http://schemas.openxmlformats.org/spreadsheetml/2006/main" count="175" uniqueCount="133">
  <si>
    <t>RM'000</t>
  </si>
  <si>
    <t>Reserves</t>
  </si>
  <si>
    <t>Revenue</t>
  </si>
  <si>
    <t>Inventories</t>
  </si>
  <si>
    <t>*</t>
  </si>
  <si>
    <t>Operating profit before changes in working capital</t>
  </si>
  <si>
    <t>Capital</t>
  </si>
  <si>
    <t>Total</t>
  </si>
  <si>
    <t>Profits</t>
  </si>
  <si>
    <t>Other investments</t>
  </si>
  <si>
    <t>Cash and bank balances</t>
  </si>
  <si>
    <t>Property, plant and equipment</t>
  </si>
  <si>
    <t>Net change in current assets</t>
  </si>
  <si>
    <t>Net change in current liabilities</t>
  </si>
  <si>
    <t>Operating expenses</t>
  </si>
  <si>
    <t>Other operating income</t>
  </si>
  <si>
    <t>Goodwill on consolidation</t>
  </si>
  <si>
    <t>Share capital</t>
  </si>
  <si>
    <t>Minority interests</t>
  </si>
  <si>
    <t>Net current liabilities</t>
  </si>
  <si>
    <t>Share</t>
  </si>
  <si>
    <t>Exchange</t>
  </si>
  <si>
    <t>Retained</t>
  </si>
  <si>
    <t>Premium</t>
  </si>
  <si>
    <t>Minority</t>
  </si>
  <si>
    <t>Total equity</t>
  </si>
  <si>
    <t xml:space="preserve">Reserve on 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</si>
  <si>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</si>
  <si>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</si>
  <si>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</si>
  <si>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</si>
  <si>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</si>
  <si>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</si>
  <si>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</si>
  <si>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</si>
  <si>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</si>
  <si>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</si>
  <si>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</si>
  <si>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</si>
  <si>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</si>
  <si>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</si>
  <si>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</si>
  <si>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</si>
  <si>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</si>
  <si>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</si>
  <si>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</si>
  <si>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</si>
  <si>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</si>
  <si>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</si>
  <si>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</si>
  <si>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</si>
  <si>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</si>
  <si>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</si>
  <si>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</si>
  <si>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</si>
  <si>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</si>
  <si>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</si>
  <si>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Non-cash items</t>
  </si>
  <si>
    <t>Non-operating items</t>
  </si>
  <si>
    <t>Changes in working capital:</t>
  </si>
  <si>
    <t>Cash and cash equivalents comprised the following:</t>
  </si>
  <si>
    <t>Cash Flows From Operating Activities</t>
  </si>
  <si>
    <t>Net Change in Cash and Cash Equivalents</t>
  </si>
  <si>
    <t>Effect of Exchange Rate Changes</t>
  </si>
  <si>
    <t>Balance at 1 January 2006</t>
  </si>
  <si>
    <t>Investment in associated companies</t>
  </si>
  <si>
    <t>Consolidation</t>
  </si>
  <si>
    <t>Trade and other receivables</t>
  </si>
  <si>
    <t>Amount owing by related companies</t>
  </si>
  <si>
    <t>Trade and other payables</t>
  </si>
  <si>
    <t>Amount owing to related companies</t>
  </si>
  <si>
    <t>Retirement benefit obligations</t>
  </si>
  <si>
    <t>31.12.2006</t>
  </si>
  <si>
    <t>Amount owing by holding company</t>
  </si>
  <si>
    <t>Net cash flows from operating activities</t>
  </si>
  <si>
    <t xml:space="preserve">  Basic ( sen )</t>
  </si>
  <si>
    <t xml:space="preserve">  Diluted ( sen )</t>
  </si>
  <si>
    <t>Non-Current Assets</t>
  </si>
  <si>
    <t>Adjustments for:</t>
  </si>
  <si>
    <t>31.3.2007</t>
  </si>
  <si>
    <t>As at 31 March 2007</t>
  </si>
  <si>
    <t>Balance at 1 January 2007</t>
  </si>
  <si>
    <t>Balance at 31 March 2007</t>
  </si>
  <si>
    <t>Balance at 31 March 2006</t>
  </si>
  <si>
    <t>Bank overdraft</t>
  </si>
  <si>
    <t>Issue of ordinary shares</t>
  </si>
  <si>
    <t>Equity component of ICULS</t>
  </si>
  <si>
    <t>Effect of adopting FRS 3</t>
  </si>
  <si>
    <t>Share issue expenses</t>
  </si>
  <si>
    <t>Net expenses recognised directly in equity</t>
  </si>
  <si>
    <t>Exchange differences, representing net</t>
  </si>
  <si>
    <t xml:space="preserve"> expenses recognised directly in equity</t>
  </si>
  <si>
    <t>Exchange differences</t>
  </si>
  <si>
    <t>Amount owing to holding company</t>
  </si>
  <si>
    <t>Cash Flows From Financing Activity</t>
  </si>
  <si>
    <t>Net cash flows from financing activity</t>
  </si>
  <si>
    <t>Deposit with licensed banks</t>
  </si>
  <si>
    <t>Prepaid lease payments</t>
  </si>
  <si>
    <t>Loss for the period</t>
  </si>
  <si>
    <t>Loss for the period attributable to:</t>
  </si>
  <si>
    <t>Profit/(Loss) from operations</t>
  </si>
  <si>
    <t>Cash Flows From Investing Activity</t>
  </si>
  <si>
    <t>Net cash flows used in investing activity</t>
  </si>
  <si>
    <t>Preceding Year</t>
  </si>
  <si>
    <t>Tax liabilities</t>
  </si>
  <si>
    <t>Amount owing to an associated company</t>
  </si>
  <si>
    <t>Deposits with licensed banks</t>
  </si>
  <si>
    <t>For the period ended 31 March 2007</t>
  </si>
  <si>
    <t>Cash and Cash Equivalents at Beginning of Period</t>
  </si>
  <si>
    <t>Cash and Cash Equivalents at End of Period</t>
  </si>
  <si>
    <t>Arising from acquisition of subsidiary companies</t>
  </si>
  <si>
    <t>(The Condensed Consolidated Income Statement should be read in conjunction with the Annual Financial Report for the year ended 31 December 2006)</t>
  </si>
  <si>
    <t>(The Condensed Consolidated Balance Sheet should be read in conjunction with the Annual Financial Report for the year ended 31 December 2006)</t>
  </si>
  <si>
    <t>(The Condensed Consolidated Cash Flow Statement should be read in conjunction with the Annual Financial Report for the year ended 31 December 2006)</t>
  </si>
  <si>
    <t>(The Condensed Consolidated Statement of Changes in Equity should be read in conjunction with the Annual Financial Report for the year ended 31 December 2006)</t>
  </si>
  <si>
    <t>Finance costs</t>
  </si>
  <si>
    <t>Share of result in associated company</t>
  </si>
  <si>
    <t>Profit/(Loss) before tax</t>
  </si>
  <si>
    <t>Tax (expense)/income</t>
  </si>
  <si>
    <t>Equity holders of the Company</t>
  </si>
  <si>
    <t>Loss per share attributable to equity holders of the Company:</t>
  </si>
  <si>
    <t>(*) Represents 1 month performance as the Group was only established on 28 February 2006.</t>
  </si>
  <si>
    <t>31.3.2006 (*)</t>
  </si>
  <si>
    <t>Equity attributable to equity holders of the Company</t>
  </si>
  <si>
    <t xml:space="preserve"> ordinary equity holders of the Company (RM)</t>
  </si>
  <si>
    <t>Tax paid</t>
  </si>
  <si>
    <t>*  Denotes RM100</t>
  </si>
  <si>
    <t>&lt;--------------------------- Attributable to Equity Holders of the Company ---------------------------&gt;</t>
  </si>
  <si>
    <t>ICULS **</t>
  </si>
  <si>
    <t>** Denotes irredeemable convertible unsecured loan stocks</t>
  </si>
  <si>
    <t>Sub-total</t>
  </si>
  <si>
    <t>Borrowings</t>
  </si>
  <si>
    <t>(*) Represents 1 month cash flow movements as the Group was only established on 28 February 2006.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</si>
</sst>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\ #,##0;&quot;RM&quot;\ \-#,##0"/>
    <numFmt numFmtId="179" formatCode="&quot;RM&quot;\ #,##0;[Red]&quot;RM&quot;\ \-#,##0"/>
    <numFmt numFmtId="180" formatCode="&quot;RM&quot;\ #,##0.00;&quot;RM&quot;\ \-#,##0.00"/>
    <numFmt numFmtId="181" formatCode="&quot;RM&quot;\ #,##0.00;[Red]&quot;RM&quot;\ \-#,##0.00"/>
    <numFmt numFmtId="182" formatCode="_ &quot;RM&quot;\ * #,##0_ ;_ &quot;RM&quot;\ * \-#,##0_ ;_ &quot;RM&quot;\ * &quot;-&quot;_ ;_ @_ "/>
    <numFmt numFmtId="183" formatCode="_ * #,##0_ ;_ * \-#,##0_ ;_ * &quot;-&quot;_ ;_ @_ "/>
    <numFmt numFmtId="184" formatCode="_ &quot;RM&quot;\ * #,##0.00_ ;_ &quot;RM&quot;\ * \-#,##0.00_ ;_ &quot;RM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00"/>
    <numFmt numFmtId="190" formatCode="0.00&quot; sen&quot;"/>
    <numFmt numFmtId="191" formatCode="0.0&quot; sen&quot;"/>
    <numFmt numFmtId="192" formatCode="0.00000"/>
    <numFmt numFmtId="193" formatCode="0.0000"/>
    <numFmt numFmtId="194" formatCode="_(* #,##0.000_);_(* \(#,##0.000\);_(* &quot;-&quot;???_);_(@_)"/>
    <numFmt numFmtId="195" formatCode="0_);\(0\)"/>
    <numFmt numFmtId="196" formatCode="0.00_);\(0.00\)"/>
    <numFmt numFmtId="197" formatCode="#,##0.0_);\(#,##0.0\)"/>
    <numFmt numFmtId="198" formatCode="_(* #,##0.0000_);_(* \(#,##0.00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87" fontId="10" fillId="0" borderId="0" xfId="15" applyNumberFormat="1" applyFont="1" applyFill="1" applyAlignment="1">
      <alignment horizontal="center"/>
    </xf>
    <xf numFmtId="187" fontId="10" fillId="0" borderId="0" xfId="15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7" fontId="12" fillId="0" borderId="0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187" fontId="12" fillId="0" borderId="1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87" fontId="12" fillId="0" borderId="2" xfId="15" applyNumberFormat="1" applyFont="1" applyFill="1" applyBorder="1" applyAlignment="1">
      <alignment/>
    </xf>
    <xf numFmtId="187" fontId="12" fillId="0" borderId="0" xfId="15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87" fontId="12" fillId="0" borderId="3" xfId="15" applyNumberFormat="1" applyFont="1" applyFill="1" applyBorder="1" applyAlignment="1">
      <alignment/>
    </xf>
    <xf numFmtId="187" fontId="12" fillId="0" borderId="4" xfId="15" applyNumberFormat="1" applyFont="1" applyFill="1" applyBorder="1" applyAlignment="1">
      <alignment/>
    </xf>
    <xf numFmtId="187" fontId="12" fillId="0" borderId="5" xfId="15" applyNumberFormat="1" applyFont="1" applyFill="1" applyBorder="1" applyAlignment="1">
      <alignment/>
    </xf>
    <xf numFmtId="187" fontId="12" fillId="0" borderId="6" xfId="15" applyNumberFormat="1" applyFont="1" applyFill="1" applyBorder="1" applyAlignment="1">
      <alignment/>
    </xf>
    <xf numFmtId="187" fontId="12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87" fontId="12" fillId="0" borderId="0" xfId="1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87" fontId="12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87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87" fontId="6" fillId="0" borderId="0" xfId="15" applyNumberFormat="1" applyFont="1" applyFill="1" applyAlignment="1">
      <alignment horizontal="centerContinuous"/>
    </xf>
    <xf numFmtId="49" fontId="6" fillId="0" borderId="0" xfId="15" applyNumberFormat="1" applyFont="1" applyFill="1" applyAlignment="1">
      <alignment horizontal="center"/>
    </xf>
    <xf numFmtId="187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 quotePrefix="1">
      <alignment horizontal="center"/>
    </xf>
    <xf numFmtId="1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>
      <alignment horizontal="center"/>
    </xf>
    <xf numFmtId="187" fontId="14" fillId="0" borderId="0" xfId="15" applyNumberFormat="1" applyFont="1" applyFill="1" applyAlignment="1">
      <alignment/>
    </xf>
    <xf numFmtId="187" fontId="12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37" fontId="12" fillId="0" borderId="0" xfId="15" applyNumberFormat="1" applyFont="1" applyFill="1" applyAlignment="1">
      <alignment horizontal="right"/>
    </xf>
    <xf numFmtId="0" fontId="12" fillId="0" borderId="0" xfId="0" applyFont="1" applyFill="1" applyAlignment="1" quotePrefix="1">
      <alignment horizontal="left"/>
    </xf>
    <xf numFmtId="187" fontId="12" fillId="0" borderId="8" xfId="15" applyNumberFormat="1" applyFont="1" applyFill="1" applyBorder="1" applyAlignment="1">
      <alignment/>
    </xf>
    <xf numFmtId="43" fontId="12" fillId="0" borderId="8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187" fontId="12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7" fontId="12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87" fontId="1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7" fontId="6" fillId="0" borderId="0" xfId="15" applyNumberFormat="1" applyFont="1" applyFill="1" applyBorder="1" applyAlignment="1">
      <alignment horizontal="center"/>
    </xf>
    <xf numFmtId="187" fontId="14" fillId="0" borderId="0" xfId="15" applyNumberFormat="1" applyFont="1" applyFill="1" applyAlignment="1">
      <alignment horizontal="center"/>
    </xf>
    <xf numFmtId="187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7" fontId="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87" fontId="6" fillId="0" borderId="0" xfId="15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87" fontId="14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/>
    </xf>
    <xf numFmtId="187" fontId="6" fillId="0" borderId="0" xfId="15" applyNumberFormat="1" applyFont="1" applyFill="1" applyAlignment="1">
      <alignment/>
    </xf>
    <xf numFmtId="2" fontId="12" fillId="0" borderId="0" xfId="15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87" fontId="6" fillId="0" borderId="0" xfId="15" applyNumberFormat="1" applyFont="1" applyFill="1" applyBorder="1" applyAlignment="1">
      <alignment horizontal="right"/>
    </xf>
    <xf numFmtId="187" fontId="12" fillId="0" borderId="0" xfId="15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12" fillId="0" borderId="0" xfId="15" applyNumberFormat="1" applyFont="1" applyFill="1" applyBorder="1" applyAlignment="1" quotePrefix="1">
      <alignment horizontal="center"/>
    </xf>
    <xf numFmtId="187" fontId="12" fillId="0" borderId="0" xfId="15" applyNumberFormat="1" applyFont="1" applyFill="1" applyBorder="1" applyAlignment="1" quotePrefix="1">
      <alignment/>
    </xf>
    <xf numFmtId="187" fontId="16" fillId="0" borderId="0" xfId="0" applyNumberFormat="1" applyFont="1" applyAlignment="1">
      <alignment/>
    </xf>
    <xf numFmtId="187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187" fontId="16" fillId="0" borderId="0" xfId="15" applyNumberFormat="1" applyFont="1" applyAlignment="1">
      <alignment/>
    </xf>
    <xf numFmtId="37" fontId="12" fillId="0" borderId="0" xfId="0" applyNumberFormat="1" applyFont="1" applyFill="1" applyAlignment="1">
      <alignment/>
    </xf>
    <xf numFmtId="187" fontId="12" fillId="0" borderId="9" xfId="15" applyNumberFormat="1" applyFont="1" applyFill="1" applyBorder="1" applyAlignment="1">
      <alignment/>
    </xf>
    <xf numFmtId="0" fontId="16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187" fontId="12" fillId="0" borderId="10" xfId="15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87" fontId="16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7" fontId="16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0" fontId="16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37" fontId="16" fillId="0" borderId="0" xfId="0" applyNumberFormat="1" applyFont="1" applyBorder="1" applyAlignment="1">
      <alignment/>
    </xf>
    <xf numFmtId="187" fontId="12" fillId="0" borderId="12" xfId="15" applyNumberFormat="1" applyFont="1" applyFill="1" applyBorder="1" applyAlignment="1">
      <alignment/>
    </xf>
    <xf numFmtId="187" fontId="12" fillId="0" borderId="1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12" fillId="0" borderId="6" xfId="15" applyNumberFormat="1" applyFont="1" applyFill="1" applyBorder="1" applyAlignment="1">
      <alignment horizontal="center"/>
    </xf>
    <xf numFmtId="187" fontId="12" fillId="0" borderId="7" xfId="15" applyNumberFormat="1" applyFont="1" applyFill="1" applyBorder="1" applyAlignment="1" quotePrefix="1">
      <alignment horizontal="center"/>
    </xf>
    <xf numFmtId="187" fontId="16" fillId="0" borderId="1" xfId="15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87" fontId="16" fillId="0" borderId="0" xfId="0" applyNumberFormat="1" applyFont="1" applyFill="1" applyBorder="1" applyAlignment="1">
      <alignment/>
    </xf>
    <xf numFmtId="187" fontId="6" fillId="0" borderId="0" xfId="15" applyNumberFormat="1" applyFont="1" applyFill="1" applyAlignment="1" quotePrefix="1">
      <alignment horizontal="center"/>
    </xf>
    <xf numFmtId="16" fontId="6" fillId="0" borderId="0" xfId="0" applyNumberFormat="1" applyFont="1" applyFill="1" applyAlignment="1" quotePrefix="1">
      <alignment horizontal="center"/>
    </xf>
    <xf numFmtId="0" fontId="17" fillId="0" borderId="0" xfId="0" applyFont="1" applyFill="1" applyAlignment="1" quotePrefix="1">
      <alignment horizontal="left"/>
    </xf>
    <xf numFmtId="187" fontId="0" fillId="0" borderId="0" xfId="0" applyNumberFormat="1" applyFont="1" applyAlignment="1">
      <alignment/>
    </xf>
    <xf numFmtId="0" fontId="16" fillId="0" borderId="0" xfId="0" applyFont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87" fontId="6" fillId="0" borderId="0" xfId="15" applyNumberFormat="1" applyFont="1" applyFill="1" applyAlignment="1" quotePrefix="1">
      <alignment horizontal="center"/>
    </xf>
    <xf numFmtId="187" fontId="6" fillId="0" borderId="0" xfId="15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  <xf numFmtId="0" fontId="1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29">
      <selection activeCell="G13" sqref="G13:I13"/>
    </sheetView>
  </sheetViews>
  <sheetFormatPr defaultColWidth="9.140625" defaultRowHeight="12.75"/>
  <cols>
    <col min="1" max="1" width="2.7109375" style="39" customWidth="1"/>
    <col min="2" max="2" width="28.7109375" style="38" customWidth="1"/>
    <col min="3" max="3" width="13.00390625" style="52" customWidth="1"/>
    <col min="4" max="4" width="0.9921875" style="52" customWidth="1"/>
    <col min="5" max="5" width="15.140625" style="52" bestFit="1" customWidth="1"/>
    <col min="6" max="6" width="0.9921875" style="52" customWidth="1"/>
    <col min="7" max="7" width="13.421875" style="52" customWidth="1"/>
    <col min="8" max="8" width="0.85546875" style="52" customWidth="1"/>
    <col min="9" max="9" width="14.28125" style="52" customWidth="1"/>
    <col min="10" max="16384" width="9.140625" style="39" customWidth="1"/>
  </cols>
  <sheetData>
    <row r="1" spans="1:9" s="38" customFormat="1" ht="12">
      <c r="A1" s="36"/>
      <c r="B1" s="36"/>
      <c r="C1" s="37"/>
      <c r="D1" s="37"/>
      <c r="E1" s="37"/>
      <c r="F1" s="37"/>
      <c r="G1" s="37"/>
      <c r="H1" s="37"/>
      <c r="I1" s="37"/>
    </row>
    <row r="2" spans="1:9" s="38" customFormat="1" ht="12">
      <c r="A2" s="36"/>
      <c r="B2" s="36"/>
      <c r="C2" s="37"/>
      <c r="D2" s="37"/>
      <c r="E2" s="37"/>
      <c r="F2" s="37"/>
      <c r="G2" s="37"/>
      <c r="H2" s="37"/>
      <c r="I2" s="37"/>
    </row>
    <row r="3" spans="1:9" s="38" customFormat="1" ht="12">
      <c r="A3" s="36"/>
      <c r="B3" s="36"/>
      <c r="C3" s="37"/>
      <c r="D3" s="37"/>
      <c r="E3" s="37"/>
      <c r="F3" s="37"/>
      <c r="G3" s="37"/>
      <c r="H3" s="37"/>
      <c r="I3" s="37"/>
    </row>
    <row r="4" spans="1:9" s="38" customFormat="1" ht="12">
      <c r="A4" s="36"/>
      <c r="B4" s="36"/>
      <c r="C4" s="37"/>
      <c r="D4" s="37"/>
      <c r="E4" s="37"/>
      <c r="F4" s="37"/>
      <c r="G4" s="37"/>
      <c r="H4" s="37"/>
      <c r="I4" s="37"/>
    </row>
    <row r="5" spans="1:9" s="38" customFormat="1" ht="12">
      <c r="A5" s="36"/>
      <c r="B5" s="36"/>
      <c r="C5" s="37"/>
      <c r="D5" s="37"/>
      <c r="E5" s="37"/>
      <c r="F5" s="37"/>
      <c r="G5" s="37"/>
      <c r="H5" s="37"/>
      <c r="I5" s="37"/>
    </row>
    <row r="6" spans="1:9" s="38" customFormat="1" ht="12">
      <c r="A6" s="36"/>
      <c r="B6" s="36"/>
      <c r="C6" s="37"/>
      <c r="D6" s="37"/>
      <c r="E6" s="37"/>
      <c r="F6" s="37"/>
      <c r="G6" s="37"/>
      <c r="H6" s="37"/>
      <c r="I6" s="37"/>
    </row>
    <row r="7" spans="1:9" s="38" customFormat="1" ht="12">
      <c r="A7" s="36"/>
      <c r="B7" s="36"/>
      <c r="C7" s="37"/>
      <c r="D7" s="37"/>
      <c r="E7" s="37"/>
      <c r="F7" s="37"/>
      <c r="G7" s="37"/>
      <c r="H7" s="37"/>
      <c r="I7" s="37"/>
    </row>
    <row r="8" spans="1:9" s="38" customFormat="1" ht="12">
      <c r="A8" s="36"/>
      <c r="B8" s="36"/>
      <c r="C8" s="37"/>
      <c r="D8" s="37"/>
      <c r="E8" s="37"/>
      <c r="F8" s="37"/>
      <c r="G8" s="37"/>
      <c r="H8" s="37"/>
      <c r="I8" s="37"/>
    </row>
    <row r="9" spans="1:9" s="38" customFormat="1" ht="12.75">
      <c r="A9" s="42" t="s">
        <v>32</v>
      </c>
      <c r="B9" s="36"/>
      <c r="C9" s="37"/>
      <c r="D9" s="37"/>
      <c r="E9" s="37"/>
      <c r="F9" s="37"/>
      <c r="G9" s="37"/>
      <c r="H9" s="37"/>
      <c r="I9" s="37"/>
    </row>
    <row r="10" spans="1:9" s="38" customFormat="1" ht="12.75">
      <c r="A10" s="43" t="s">
        <v>107</v>
      </c>
      <c r="B10" s="36"/>
      <c r="C10" s="37"/>
      <c r="D10" s="37"/>
      <c r="E10" s="37"/>
      <c r="F10" s="37"/>
      <c r="G10" s="37"/>
      <c r="H10" s="37"/>
      <c r="I10" s="37"/>
    </row>
    <row r="11" spans="1:9" s="38" customFormat="1" ht="12.75">
      <c r="A11" s="42" t="s">
        <v>33</v>
      </c>
      <c r="B11" s="36"/>
      <c r="C11" s="37"/>
      <c r="D11" s="37"/>
      <c r="E11" s="37"/>
      <c r="F11" s="37"/>
      <c r="G11" s="37"/>
      <c r="H11" s="37"/>
      <c r="I11" s="37"/>
    </row>
    <row r="12" spans="1:9" s="38" customFormat="1" ht="12">
      <c r="A12" s="36"/>
      <c r="B12" s="36"/>
      <c r="C12" s="37"/>
      <c r="D12" s="37"/>
      <c r="E12" s="37"/>
      <c r="F12" s="37"/>
      <c r="G12" s="37"/>
      <c r="H12" s="37"/>
      <c r="I12" s="37"/>
    </row>
    <row r="13" spans="2:9" s="38" customFormat="1" ht="12">
      <c r="B13" s="36"/>
      <c r="C13" s="130" t="s">
        <v>42</v>
      </c>
      <c r="D13" s="131"/>
      <c r="E13" s="131"/>
      <c r="F13" s="37"/>
      <c r="G13" s="130" t="s">
        <v>43</v>
      </c>
      <c r="H13" s="131"/>
      <c r="I13" s="131"/>
    </row>
    <row r="14" spans="1:9" ht="12">
      <c r="A14" s="41"/>
      <c r="B14" s="36"/>
      <c r="C14" s="44" t="s">
        <v>34</v>
      </c>
      <c r="D14" s="40"/>
      <c r="E14" s="120" t="s">
        <v>103</v>
      </c>
      <c r="F14" s="20"/>
      <c r="G14" s="44" t="s">
        <v>38</v>
      </c>
      <c r="H14" s="40"/>
      <c r="I14" s="44" t="s">
        <v>41</v>
      </c>
    </row>
    <row r="15" spans="1:9" ht="12">
      <c r="A15" s="41"/>
      <c r="B15" s="36"/>
      <c r="C15" s="44" t="s">
        <v>35</v>
      </c>
      <c r="D15" s="40"/>
      <c r="E15" s="44" t="s">
        <v>37</v>
      </c>
      <c r="F15" s="20"/>
      <c r="G15" s="44" t="s">
        <v>39</v>
      </c>
      <c r="H15" s="40"/>
      <c r="I15" s="44" t="s">
        <v>39</v>
      </c>
    </row>
    <row r="16" spans="1:9" ht="12">
      <c r="A16" s="41"/>
      <c r="B16" s="36"/>
      <c r="C16" s="9" t="s">
        <v>36</v>
      </c>
      <c r="D16" s="46"/>
      <c r="E16" s="9" t="s">
        <v>36</v>
      </c>
      <c r="F16" s="20"/>
      <c r="G16" s="47" t="s">
        <v>40</v>
      </c>
      <c r="H16" s="40"/>
      <c r="I16" s="44" t="s">
        <v>40</v>
      </c>
    </row>
    <row r="17" spans="1:9" ht="12">
      <c r="A17" s="41"/>
      <c r="B17" s="36"/>
      <c r="C17" s="9" t="s">
        <v>79</v>
      </c>
      <c r="D17" s="46"/>
      <c r="E17" s="121" t="s">
        <v>122</v>
      </c>
      <c r="F17" s="20"/>
      <c r="G17" s="9" t="s">
        <v>79</v>
      </c>
      <c r="H17" s="9"/>
      <c r="I17" s="121" t="s">
        <v>122</v>
      </c>
    </row>
    <row r="18" spans="1:9" ht="12">
      <c r="A18" s="41"/>
      <c r="B18" s="36"/>
      <c r="C18" s="44" t="s">
        <v>0</v>
      </c>
      <c r="D18" s="48"/>
      <c r="E18" s="44" t="s">
        <v>0</v>
      </c>
      <c r="F18" s="48"/>
      <c r="G18" s="44" t="s">
        <v>0</v>
      </c>
      <c r="H18" s="48"/>
      <c r="I18" s="44" t="s">
        <v>0</v>
      </c>
    </row>
    <row r="19" spans="1:9" ht="12">
      <c r="A19" s="41"/>
      <c r="B19" s="36"/>
      <c r="C19" s="49"/>
      <c r="D19" s="50"/>
      <c r="E19" s="51"/>
      <c r="F19" s="50"/>
      <c r="G19" s="51"/>
      <c r="H19" s="50"/>
      <c r="I19" s="51"/>
    </row>
    <row r="20" spans="1:9" ht="12">
      <c r="A20" s="41" t="s">
        <v>2</v>
      </c>
      <c r="B20" s="36"/>
      <c r="C20" s="15">
        <v>95539</v>
      </c>
      <c r="D20" s="15"/>
      <c r="E20" s="15">
        <v>30942</v>
      </c>
      <c r="F20" s="15"/>
      <c r="G20" s="15">
        <f>+C20</f>
        <v>95539</v>
      </c>
      <c r="H20" s="53"/>
      <c r="I20" s="15">
        <f>+E20</f>
        <v>30942</v>
      </c>
    </row>
    <row r="21" spans="1:9" ht="12">
      <c r="A21" s="41"/>
      <c r="B21" s="36"/>
      <c r="C21" s="15"/>
      <c r="D21" s="15"/>
      <c r="E21" s="15"/>
      <c r="F21" s="15"/>
      <c r="G21" s="15"/>
      <c r="H21" s="15"/>
      <c r="I21" s="15"/>
    </row>
    <row r="22" spans="1:9" ht="12">
      <c r="A22" s="41" t="s">
        <v>14</v>
      </c>
      <c r="B22" s="41"/>
      <c r="C22" s="15">
        <v>-89717</v>
      </c>
      <c r="D22" s="20"/>
      <c r="E22" s="20">
        <v>-34278</v>
      </c>
      <c r="F22" s="20"/>
      <c r="G22" s="15">
        <f>+C22</f>
        <v>-89717</v>
      </c>
      <c r="H22" s="20"/>
      <c r="I22" s="15">
        <f>+E22</f>
        <v>-34278</v>
      </c>
    </row>
    <row r="23" spans="1:9" ht="12">
      <c r="A23" s="129"/>
      <c r="B23" s="129"/>
      <c r="C23" s="20"/>
      <c r="D23" s="20"/>
      <c r="E23" s="20"/>
      <c r="F23" s="20"/>
      <c r="G23" s="20"/>
      <c r="H23" s="20"/>
      <c r="I23" s="20"/>
    </row>
    <row r="24" spans="1:9" ht="12">
      <c r="A24" s="41" t="s">
        <v>15</v>
      </c>
      <c r="B24" s="36"/>
      <c r="C24" s="17">
        <v>799</v>
      </c>
      <c r="D24" s="13"/>
      <c r="E24" s="17">
        <v>640</v>
      </c>
      <c r="F24" s="13"/>
      <c r="G24" s="17">
        <f>+C24</f>
        <v>799</v>
      </c>
      <c r="H24" s="13"/>
      <c r="I24" s="17">
        <f>+E24</f>
        <v>640</v>
      </c>
    </row>
    <row r="25" spans="1:9" ht="12">
      <c r="A25" s="41"/>
      <c r="B25" s="36"/>
      <c r="C25" s="20"/>
      <c r="D25" s="20"/>
      <c r="E25" s="20"/>
      <c r="F25" s="20"/>
      <c r="G25" s="20"/>
      <c r="H25" s="20"/>
      <c r="I25" s="20"/>
    </row>
    <row r="26" spans="1:9" ht="12">
      <c r="A26" s="56" t="s">
        <v>100</v>
      </c>
      <c r="B26" s="36"/>
      <c r="C26" s="20">
        <f>+C20+C22+C24</f>
        <v>6621</v>
      </c>
      <c r="D26" s="20"/>
      <c r="E26" s="20">
        <f>+E20+E22+E24</f>
        <v>-2696</v>
      </c>
      <c r="F26" s="20"/>
      <c r="G26" s="20">
        <f>SUM(G20:G24)</f>
        <v>6621</v>
      </c>
      <c r="H26" s="20"/>
      <c r="I26" s="20">
        <f>+I20+I22+I24</f>
        <v>-2696</v>
      </c>
    </row>
    <row r="27" spans="1:9" ht="12">
      <c r="A27" s="41"/>
      <c r="B27" s="36"/>
      <c r="C27" s="15"/>
      <c r="D27" s="20"/>
      <c r="E27" s="15"/>
      <c r="F27" s="20"/>
      <c r="G27" s="20"/>
      <c r="H27" s="20"/>
      <c r="I27" s="20"/>
    </row>
    <row r="28" spans="1:9" ht="12">
      <c r="A28" s="56" t="s">
        <v>115</v>
      </c>
      <c r="B28" s="36"/>
      <c r="C28" s="15">
        <v>-6332</v>
      </c>
      <c r="D28" s="15"/>
      <c r="E28" s="15">
        <v>-3654</v>
      </c>
      <c r="F28" s="15"/>
      <c r="G28" s="15">
        <f>+C28</f>
        <v>-6332</v>
      </c>
      <c r="H28" s="15"/>
      <c r="I28" s="15">
        <f>+E28</f>
        <v>-3654</v>
      </c>
    </row>
    <row r="29" spans="1:9" ht="12">
      <c r="A29" s="41"/>
      <c r="B29" s="36"/>
      <c r="C29" s="15"/>
      <c r="D29" s="15"/>
      <c r="E29" s="15"/>
      <c r="F29" s="15"/>
      <c r="G29" s="15"/>
      <c r="H29" s="15"/>
      <c r="I29" s="15"/>
    </row>
    <row r="30" spans="1:9" ht="12">
      <c r="A30" s="56" t="s">
        <v>116</v>
      </c>
      <c r="B30" s="36"/>
      <c r="C30" s="17">
        <v>4</v>
      </c>
      <c r="D30" s="20"/>
      <c r="E30" s="17">
        <v>0</v>
      </c>
      <c r="F30" s="20"/>
      <c r="G30" s="17">
        <f>+C30</f>
        <v>4</v>
      </c>
      <c r="H30" s="20"/>
      <c r="I30" s="17">
        <f>+E30</f>
        <v>0</v>
      </c>
    </row>
    <row r="31" spans="1:9" ht="12">
      <c r="A31" s="41"/>
      <c r="B31" s="41"/>
      <c r="C31" s="15"/>
      <c r="D31" s="41"/>
      <c r="E31" s="15"/>
      <c r="F31" s="41"/>
      <c r="G31" s="55"/>
      <c r="H31" s="41"/>
      <c r="I31" s="37"/>
    </row>
    <row r="32" spans="1:9" ht="12">
      <c r="A32" s="56" t="s">
        <v>117</v>
      </c>
      <c r="B32" s="36"/>
      <c r="C32" s="48">
        <f>SUM(C25:C30)</f>
        <v>293</v>
      </c>
      <c r="D32" s="48"/>
      <c r="E32" s="48">
        <f>SUM(E25:E30)</f>
        <v>-6350</v>
      </c>
      <c r="F32" s="48">
        <f>+F26+F30</f>
        <v>0</v>
      </c>
      <c r="G32" s="48">
        <f>SUM(G25:G30)</f>
        <v>293</v>
      </c>
      <c r="H32" s="48">
        <f>+H26+H30</f>
        <v>0</v>
      </c>
      <c r="I32" s="48">
        <f>SUM(I25:I30)</f>
        <v>-6350</v>
      </c>
    </row>
    <row r="33" spans="1:9" ht="12">
      <c r="A33" s="41"/>
      <c r="B33" s="36"/>
      <c r="C33" s="48"/>
      <c r="D33" s="48"/>
      <c r="E33" s="48"/>
      <c r="F33" s="48"/>
      <c r="G33" s="48"/>
      <c r="H33" s="48"/>
      <c r="I33" s="48"/>
    </row>
    <row r="34" spans="1:9" ht="12">
      <c r="A34" s="41" t="s">
        <v>118</v>
      </c>
      <c r="B34" s="36"/>
      <c r="C34" s="17">
        <v>-1072</v>
      </c>
      <c r="D34" s="20"/>
      <c r="E34" s="17">
        <v>882</v>
      </c>
      <c r="F34" s="20"/>
      <c r="G34" s="17">
        <f>+C34</f>
        <v>-1072</v>
      </c>
      <c r="H34" s="20"/>
      <c r="I34" s="17">
        <f>+E34</f>
        <v>882</v>
      </c>
    </row>
    <row r="35" spans="1:9" ht="12">
      <c r="A35" s="41"/>
      <c r="B35" s="36"/>
      <c r="C35" s="20"/>
      <c r="D35" s="20"/>
      <c r="E35" s="20"/>
      <c r="F35" s="20"/>
      <c r="G35" s="20"/>
      <c r="H35" s="20"/>
      <c r="I35" s="20"/>
    </row>
    <row r="36" spans="1:9" ht="12.75" thickBot="1">
      <c r="A36" s="56" t="s">
        <v>98</v>
      </c>
      <c r="B36" s="36"/>
      <c r="C36" s="57">
        <f aca="true" t="shared" si="0" ref="C36:I36">+C32+C34</f>
        <v>-779</v>
      </c>
      <c r="D36" s="52">
        <f t="shared" si="0"/>
        <v>0</v>
      </c>
      <c r="E36" s="57">
        <f t="shared" si="0"/>
        <v>-5468</v>
      </c>
      <c r="F36" s="20">
        <f t="shared" si="0"/>
        <v>0</v>
      </c>
      <c r="G36" s="57">
        <f t="shared" si="0"/>
        <v>-779</v>
      </c>
      <c r="H36" s="20">
        <f t="shared" si="0"/>
        <v>0</v>
      </c>
      <c r="I36" s="57">
        <f t="shared" si="0"/>
        <v>-5468</v>
      </c>
    </row>
    <row r="37" spans="1:9" ht="12">
      <c r="A37" s="41"/>
      <c r="B37" s="36"/>
      <c r="C37" s="15"/>
      <c r="D37" s="20"/>
      <c r="E37" s="15"/>
      <c r="F37" s="20"/>
      <c r="G37" s="15"/>
      <c r="H37" s="20"/>
      <c r="I37" s="15"/>
    </row>
    <row r="38" spans="1:9" ht="12">
      <c r="A38" s="56" t="s">
        <v>99</v>
      </c>
      <c r="B38" s="36"/>
      <c r="C38" s="15"/>
      <c r="D38" s="20"/>
      <c r="E38" s="15"/>
      <c r="F38" s="20"/>
      <c r="G38" s="15"/>
      <c r="H38" s="20"/>
      <c r="I38" s="15"/>
    </row>
    <row r="39" spans="1:9" ht="12">
      <c r="A39" s="41"/>
      <c r="B39" s="36"/>
      <c r="C39" s="15"/>
      <c r="D39" s="20"/>
      <c r="E39" s="15"/>
      <c r="F39" s="20"/>
      <c r="G39" s="15"/>
      <c r="H39" s="20"/>
      <c r="I39" s="15"/>
    </row>
    <row r="40" spans="1:9" ht="12">
      <c r="A40" s="56" t="s">
        <v>119</v>
      </c>
      <c r="B40" s="36"/>
      <c r="C40" s="15">
        <v>-203</v>
      </c>
      <c r="D40" s="20"/>
      <c r="E40" s="15">
        <v>-4135</v>
      </c>
      <c r="F40" s="20"/>
      <c r="G40" s="15">
        <f>+C40</f>
        <v>-203</v>
      </c>
      <c r="H40" s="20"/>
      <c r="I40" s="15">
        <f>+E40</f>
        <v>-4135</v>
      </c>
    </row>
    <row r="41" spans="1:9" ht="12">
      <c r="A41" s="41" t="s">
        <v>18</v>
      </c>
      <c r="B41" s="36"/>
      <c r="C41" s="15">
        <v>-576</v>
      </c>
      <c r="D41" s="20"/>
      <c r="E41" s="15">
        <v>-1333</v>
      </c>
      <c r="F41" s="20"/>
      <c r="G41" s="15">
        <f>+C41</f>
        <v>-576</v>
      </c>
      <c r="H41" s="20"/>
      <c r="I41" s="15">
        <f>+E41</f>
        <v>-1333</v>
      </c>
    </row>
    <row r="42" spans="1:9" ht="12.75" thickBot="1">
      <c r="A42" s="41"/>
      <c r="B42" s="36"/>
      <c r="C42" s="29">
        <f>SUM(C40:C41)</f>
        <v>-779</v>
      </c>
      <c r="D42" s="20"/>
      <c r="E42" s="29">
        <f>SUM(E40:E41)</f>
        <v>-5468</v>
      </c>
      <c r="F42" s="20"/>
      <c r="G42" s="29">
        <f>SUM(G40:G41)</f>
        <v>-779</v>
      </c>
      <c r="H42" s="20"/>
      <c r="I42" s="29">
        <f>SUM(I40:I41)</f>
        <v>-5468</v>
      </c>
    </row>
    <row r="43" spans="1:9" ht="12">
      <c r="A43" s="45"/>
      <c r="B43" s="36"/>
      <c r="C43" s="20"/>
      <c r="D43" s="20"/>
      <c r="E43" s="20"/>
      <c r="F43" s="20"/>
      <c r="G43" s="20"/>
      <c r="H43" s="20"/>
      <c r="I43" s="20"/>
    </row>
    <row r="44" spans="1:9" ht="12">
      <c r="A44" s="56" t="s">
        <v>120</v>
      </c>
      <c r="B44" s="36"/>
      <c r="C44" s="20"/>
      <c r="D44" s="20"/>
      <c r="E44" s="20"/>
      <c r="F44" s="20"/>
      <c r="G44" s="20"/>
      <c r="H44" s="20"/>
      <c r="I44" s="20"/>
    </row>
    <row r="45" spans="1:9" ht="12">
      <c r="A45" s="45"/>
      <c r="B45" s="36"/>
      <c r="C45" s="20"/>
      <c r="D45" s="20"/>
      <c r="E45" s="20"/>
      <c r="F45" s="20"/>
      <c r="G45" s="20"/>
      <c r="H45" s="20"/>
      <c r="I45" s="20"/>
    </row>
    <row r="46" spans="1:9" ht="12.75" thickBot="1">
      <c r="A46" s="56" t="s">
        <v>75</v>
      </c>
      <c r="B46" s="36"/>
      <c r="C46" s="58">
        <v>-0.04</v>
      </c>
      <c r="D46" s="20"/>
      <c r="E46" s="58">
        <v>-2.2</v>
      </c>
      <c r="F46" s="20"/>
      <c r="G46" s="58">
        <f>+C46</f>
        <v>-0.04</v>
      </c>
      <c r="H46" s="20"/>
      <c r="I46" s="58">
        <f>+E46</f>
        <v>-2.2</v>
      </c>
    </row>
    <row r="47" spans="5:9" ht="12">
      <c r="E47" s="20"/>
      <c r="F47" s="20"/>
      <c r="G47" s="20"/>
      <c r="H47" s="20"/>
      <c r="I47" s="20"/>
    </row>
    <row r="48" spans="1:9" ht="12.75" thickBot="1">
      <c r="A48" s="56" t="s">
        <v>76</v>
      </c>
      <c r="B48" s="36"/>
      <c r="C48" s="58">
        <f>C46</f>
        <v>-0.04</v>
      </c>
      <c r="D48" s="59">
        <f>+D46</f>
        <v>0</v>
      </c>
      <c r="E48" s="58">
        <f>+E46</f>
        <v>-2.2</v>
      </c>
      <c r="F48" s="59">
        <f>+F46</f>
        <v>0</v>
      </c>
      <c r="G48" s="58">
        <f>+C48</f>
        <v>-0.04</v>
      </c>
      <c r="H48" s="59">
        <f>+H46</f>
        <v>0</v>
      </c>
      <c r="I48" s="58">
        <f>+E48</f>
        <v>-2.2</v>
      </c>
    </row>
    <row r="50" spans="1:9" ht="12">
      <c r="A50" s="36"/>
      <c r="B50" s="36"/>
      <c r="C50" s="48"/>
      <c r="D50" s="20"/>
      <c r="E50" s="48"/>
      <c r="F50" s="20"/>
      <c r="G50" s="48"/>
      <c r="H50" s="20"/>
      <c r="I50" s="48"/>
    </row>
    <row r="51" spans="1:9" ht="12">
      <c r="A51" s="122" t="s">
        <v>121</v>
      </c>
      <c r="B51" s="36"/>
      <c r="C51" s="48"/>
      <c r="D51" s="20"/>
      <c r="E51" s="48"/>
      <c r="F51" s="20"/>
      <c r="G51" s="48"/>
      <c r="H51" s="20"/>
      <c r="I51" s="48"/>
    </row>
    <row r="52" spans="1:9" ht="12">
      <c r="A52" s="36"/>
      <c r="B52" s="36"/>
      <c r="C52" s="20"/>
      <c r="D52" s="20"/>
      <c r="E52" s="20"/>
      <c r="F52" s="20"/>
      <c r="G52" s="20"/>
      <c r="H52" s="20"/>
      <c r="I52" s="20"/>
    </row>
    <row r="53" spans="1:9" ht="12" customHeight="1">
      <c r="A53" s="132" t="s">
        <v>111</v>
      </c>
      <c r="B53" s="132"/>
      <c r="C53" s="132"/>
      <c r="D53" s="132"/>
      <c r="E53" s="132"/>
      <c r="F53" s="132"/>
      <c r="G53" s="132"/>
      <c r="H53" s="132"/>
      <c r="I53" s="132"/>
    </row>
    <row r="54" spans="1:9" ht="12" customHeight="1">
      <c r="A54" s="132"/>
      <c r="B54" s="132"/>
      <c r="C54" s="132"/>
      <c r="D54" s="132"/>
      <c r="E54" s="132"/>
      <c r="F54" s="132"/>
      <c r="G54" s="132"/>
      <c r="H54" s="132"/>
      <c r="I54" s="132"/>
    </row>
    <row r="55" ht="12">
      <c r="A55" s="56"/>
    </row>
    <row r="59" ht="12" customHeight="1"/>
    <row r="60" ht="10.5" customHeight="1"/>
    <row r="61" spans="1:9" ht="11.25" customHeight="1">
      <c r="A61" s="45"/>
      <c r="B61" s="36"/>
      <c r="C61" s="62"/>
      <c r="D61" s="15"/>
      <c r="E61" s="62"/>
      <c r="F61" s="15"/>
      <c r="G61" s="62"/>
      <c r="H61" s="15"/>
      <c r="I61" s="62"/>
    </row>
    <row r="62" spans="1:9" ht="10.5" customHeight="1">
      <c r="A62" s="45"/>
      <c r="B62" s="36"/>
      <c r="C62" s="15"/>
      <c r="D62" s="20"/>
      <c r="E62" s="15"/>
      <c r="F62" s="20"/>
      <c r="G62" s="15"/>
      <c r="H62" s="20"/>
      <c r="I62" s="15"/>
    </row>
    <row r="63" spans="1:9" ht="10.5" customHeight="1">
      <c r="A63" s="36"/>
      <c r="B63" s="36"/>
      <c r="C63" s="60"/>
      <c r="D63" s="20"/>
      <c r="E63" s="60"/>
      <c r="F63" s="20"/>
      <c r="G63" s="60"/>
      <c r="H63" s="20"/>
      <c r="I63" s="60"/>
    </row>
    <row r="64" spans="1:9" ht="10.5" customHeight="1">
      <c r="A64" s="45"/>
      <c r="B64" s="36"/>
      <c r="C64" s="15"/>
      <c r="D64" s="15"/>
      <c r="E64" s="15"/>
      <c r="F64" s="15"/>
      <c r="G64" s="15"/>
      <c r="H64" s="15"/>
      <c r="I64" s="15"/>
    </row>
    <row r="65" spans="1:9" ht="10.5" customHeight="1">
      <c r="A65" s="128"/>
      <c r="B65" s="128"/>
      <c r="C65" s="15"/>
      <c r="D65" s="15"/>
      <c r="E65" s="15"/>
      <c r="F65" s="15"/>
      <c r="G65" s="15"/>
      <c r="H65" s="15"/>
      <c r="I65" s="15"/>
    </row>
    <row r="66" spans="1:9" ht="12" customHeight="1">
      <c r="A66" s="36"/>
      <c r="B66" s="63"/>
      <c r="C66" s="15"/>
      <c r="D66" s="15"/>
      <c r="E66" s="15"/>
      <c r="F66" s="15"/>
      <c r="G66" s="64"/>
      <c r="H66" s="15"/>
      <c r="I66" s="15"/>
    </row>
    <row r="67" spans="1:9" ht="10.5" customHeight="1">
      <c r="A67" s="41"/>
      <c r="B67" s="36"/>
      <c r="C67" s="15"/>
      <c r="D67" s="15"/>
      <c r="E67" s="15"/>
      <c r="F67" s="15"/>
      <c r="G67" s="15"/>
      <c r="H67" s="15"/>
      <c r="I67" s="15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5">
    <mergeCell ref="A65:B65"/>
    <mergeCell ref="A23:B23"/>
    <mergeCell ref="C13:E13"/>
    <mergeCell ref="G13:I13"/>
    <mergeCell ref="A53:I54"/>
  </mergeCells>
  <printOptions horizontalCentered="1"/>
  <pageMargins left="0.3937007874015748" right="0.3937007874015748" top="0.3937007874015748" bottom="0.52" header="0.5118110236220472" footer="0.37"/>
  <pageSetup fitToHeight="1" fitToWidth="1" horizontalDpi="600" verticalDpi="600" orientation="portrait" paperSize="9" r:id="rId2"/>
  <headerFooter alignWithMargins="0">
    <oddFooter>&amp;L&amp;8
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60"/>
  <sheetViews>
    <sheetView workbookViewId="0" topLeftCell="A1">
      <selection activeCell="G13" sqref="G13:I13"/>
    </sheetView>
  </sheetViews>
  <sheetFormatPr defaultColWidth="9.140625" defaultRowHeight="12.75"/>
  <cols>
    <col min="1" max="1" width="6.28125" style="65" customWidth="1"/>
    <col min="2" max="2" width="20.7109375" style="65" customWidth="1"/>
    <col min="3" max="5" width="9.140625" style="65" customWidth="1"/>
    <col min="6" max="6" width="16.00390625" style="65" customWidth="1"/>
    <col min="7" max="7" width="2.00390625" style="65" customWidth="1"/>
    <col min="8" max="8" width="15.8515625" style="65" bestFit="1" customWidth="1"/>
    <col min="9" max="9" width="6.57421875" style="65" customWidth="1"/>
    <col min="10" max="16384" width="9.140625" style="65" customWidth="1"/>
  </cols>
  <sheetData>
    <row r="1" ht="12.75"/>
    <row r="2" ht="12.75"/>
    <row r="3" ht="12.75"/>
    <row r="4" ht="12.75"/>
    <row r="5" ht="12.75"/>
    <row r="6" ht="12.75"/>
    <row r="7" spans="1:8" ht="12.75">
      <c r="A7" s="10" t="s">
        <v>28</v>
      </c>
      <c r="B7" s="39"/>
      <c r="C7" s="2"/>
      <c r="D7" s="3"/>
      <c r="E7" s="3"/>
      <c r="F7" s="20"/>
      <c r="G7" s="20"/>
      <c r="H7" s="15"/>
    </row>
    <row r="8" spans="1:8" ht="12.75">
      <c r="A8" s="21" t="s">
        <v>80</v>
      </c>
      <c r="B8" s="39"/>
      <c r="C8" s="2"/>
      <c r="D8" s="3"/>
      <c r="E8" s="3"/>
      <c r="F8" s="20"/>
      <c r="G8" s="20"/>
      <c r="H8" s="15"/>
    </row>
    <row r="9" spans="1:8" ht="12.75">
      <c r="A9" s="10" t="s">
        <v>33</v>
      </c>
      <c r="B9" s="39"/>
      <c r="C9" s="2"/>
      <c r="D9" s="3"/>
      <c r="E9" s="3"/>
      <c r="F9" s="20"/>
      <c r="G9" s="20"/>
      <c r="H9" s="15"/>
    </row>
    <row r="10" spans="1:8" ht="12.75">
      <c r="A10" s="4"/>
      <c r="B10" s="4"/>
      <c r="C10" s="54"/>
      <c r="D10" s="48"/>
      <c r="E10" s="48"/>
      <c r="F10" s="22" t="s">
        <v>46</v>
      </c>
      <c r="G10" s="48"/>
      <c r="H10" s="22" t="s">
        <v>48</v>
      </c>
    </row>
    <row r="11" spans="1:8" ht="12.75">
      <c r="A11" s="4"/>
      <c r="B11" s="4"/>
      <c r="C11" s="54"/>
      <c r="D11" s="48"/>
      <c r="E11" s="48"/>
      <c r="F11" s="9" t="s">
        <v>45</v>
      </c>
      <c r="G11" s="48"/>
      <c r="H11" s="9" t="s">
        <v>47</v>
      </c>
    </row>
    <row r="12" spans="1:8" ht="12.75">
      <c r="A12" s="5"/>
      <c r="B12" s="5"/>
      <c r="C12" s="54"/>
      <c r="D12" s="48"/>
      <c r="E12" s="48"/>
      <c r="F12" s="23" t="s">
        <v>79</v>
      </c>
      <c r="G12" s="48"/>
      <c r="H12" s="23" t="s">
        <v>72</v>
      </c>
    </row>
    <row r="13" spans="1:8" ht="12.75">
      <c r="A13" s="5"/>
      <c r="B13" s="5"/>
      <c r="C13" s="54"/>
      <c r="D13" s="48"/>
      <c r="E13" s="48"/>
      <c r="F13" s="66" t="s">
        <v>0</v>
      </c>
      <c r="G13" s="64"/>
      <c r="H13" s="66" t="s">
        <v>0</v>
      </c>
    </row>
    <row r="14" spans="1:8" ht="12.75">
      <c r="A14" s="114" t="s">
        <v>77</v>
      </c>
      <c r="B14" s="5"/>
      <c r="C14" s="54"/>
      <c r="D14" s="48"/>
      <c r="E14" s="48"/>
      <c r="F14" s="6"/>
      <c r="G14" s="48"/>
      <c r="H14" s="7"/>
    </row>
    <row r="15" spans="1:8" ht="12.75">
      <c r="A15" s="13" t="s">
        <v>11</v>
      </c>
      <c r="B15" s="14"/>
      <c r="C15" s="36"/>
      <c r="D15" s="20"/>
      <c r="E15" s="20"/>
      <c r="F15" s="15">
        <f>1158200+9</f>
        <v>1158209</v>
      </c>
      <c r="G15" s="20"/>
      <c r="H15" s="15">
        <v>1153792</v>
      </c>
    </row>
    <row r="16" spans="1:8" ht="12.75">
      <c r="A16" s="13" t="s">
        <v>97</v>
      </c>
      <c r="B16" s="14"/>
      <c r="C16" s="36"/>
      <c r="D16" s="20"/>
      <c r="E16" s="20"/>
      <c r="F16" s="15">
        <f>861124-9</f>
        <v>861115</v>
      </c>
      <c r="G16" s="20"/>
      <c r="H16" s="15">
        <v>864440</v>
      </c>
    </row>
    <row r="17" spans="1:8" ht="12.75">
      <c r="A17" s="35" t="s">
        <v>65</v>
      </c>
      <c r="B17" s="14"/>
      <c r="C17" s="36"/>
      <c r="D17" s="20"/>
      <c r="E17" s="20"/>
      <c r="F17" s="16">
        <v>111194</v>
      </c>
      <c r="G17" s="20"/>
      <c r="H17" s="15">
        <v>112294</v>
      </c>
    </row>
    <row r="18" spans="1:8" ht="12.75">
      <c r="A18" s="36" t="s">
        <v>9</v>
      </c>
      <c r="B18" s="39"/>
      <c r="C18" s="38"/>
      <c r="D18" s="52"/>
      <c r="E18" s="52"/>
      <c r="F18" s="16">
        <v>3166</v>
      </c>
      <c r="G18" s="67"/>
      <c r="H18" s="15">
        <v>2774</v>
      </c>
    </row>
    <row r="19" spans="1:8" ht="12.75">
      <c r="A19" s="13" t="s">
        <v>16</v>
      </c>
      <c r="B19" s="41"/>
      <c r="C19" s="36"/>
      <c r="D19" s="20"/>
      <c r="E19" s="20"/>
      <c r="F19" s="20">
        <v>21695</v>
      </c>
      <c r="G19" s="52"/>
      <c r="H19" s="15">
        <v>21695</v>
      </c>
    </row>
    <row r="20" spans="1:8" ht="12.75">
      <c r="A20" s="13" t="s">
        <v>44</v>
      </c>
      <c r="B20" s="41"/>
      <c r="C20" s="36"/>
      <c r="D20" s="20"/>
      <c r="E20" s="20"/>
      <c r="F20" s="20">
        <v>33525</v>
      </c>
      <c r="G20" s="52"/>
      <c r="H20" s="15">
        <v>33285</v>
      </c>
    </row>
    <row r="21" spans="1:8" ht="12.75">
      <c r="A21" s="13"/>
      <c r="B21" s="41"/>
      <c r="C21" s="36"/>
      <c r="D21" s="20"/>
      <c r="E21" s="20"/>
      <c r="F21" s="19">
        <f>SUM(F15:F20)</f>
        <v>2188904</v>
      </c>
      <c r="G21" s="52"/>
      <c r="H21" s="19">
        <f>SUM(H15:H20)</f>
        <v>2188280</v>
      </c>
    </row>
    <row r="22" spans="1:8" ht="12.75">
      <c r="A22" s="61"/>
      <c r="B22" s="39"/>
      <c r="C22" s="38"/>
      <c r="D22" s="52"/>
      <c r="E22" s="52"/>
      <c r="F22" s="52"/>
      <c r="G22" s="52"/>
      <c r="H22" s="52"/>
    </row>
    <row r="23" spans="1:8" ht="12.75">
      <c r="A23" s="25" t="s">
        <v>51</v>
      </c>
      <c r="B23" s="14"/>
      <c r="C23" s="36"/>
      <c r="D23" s="20"/>
      <c r="E23" s="20"/>
      <c r="F23" s="15"/>
      <c r="G23" s="20"/>
      <c r="H23" s="15"/>
    </row>
    <row r="24" spans="1:8" ht="12.75">
      <c r="A24" s="18" t="s">
        <v>3</v>
      </c>
      <c r="B24" s="14"/>
      <c r="C24" s="36"/>
      <c r="D24" s="20"/>
      <c r="E24" s="20"/>
      <c r="F24" s="26">
        <v>28029</v>
      </c>
      <c r="G24" s="20"/>
      <c r="H24" s="26">
        <v>24714</v>
      </c>
    </row>
    <row r="25" spans="1:8" ht="12.75">
      <c r="A25" s="18" t="s">
        <v>67</v>
      </c>
      <c r="B25" s="14"/>
      <c r="C25" s="36"/>
      <c r="D25" s="20"/>
      <c r="E25" s="20"/>
      <c r="F25" s="27">
        <v>45551</v>
      </c>
      <c r="G25" s="20"/>
      <c r="H25" s="27">
        <f>50164+7824</f>
        <v>57988</v>
      </c>
    </row>
    <row r="26" spans="1:8" ht="12.75">
      <c r="A26" s="24" t="s">
        <v>73</v>
      </c>
      <c r="B26" s="14"/>
      <c r="C26" s="36"/>
      <c r="D26" s="20"/>
      <c r="E26" s="20"/>
      <c r="F26" s="27">
        <v>0</v>
      </c>
      <c r="G26" s="20"/>
      <c r="H26" s="27">
        <v>75</v>
      </c>
    </row>
    <row r="27" spans="1:8" ht="12.75">
      <c r="A27" s="18" t="s">
        <v>68</v>
      </c>
      <c r="B27" s="14"/>
      <c r="C27" s="36"/>
      <c r="D27" s="20"/>
      <c r="E27" s="20"/>
      <c r="F27" s="27">
        <v>7666</v>
      </c>
      <c r="G27" s="20"/>
      <c r="H27" s="27">
        <v>6016</v>
      </c>
    </row>
    <row r="28" spans="1:8" ht="12.75">
      <c r="A28" s="18" t="s">
        <v>50</v>
      </c>
      <c r="B28" s="14"/>
      <c r="C28" s="36"/>
      <c r="D28" s="20"/>
      <c r="E28" s="20"/>
      <c r="F28" s="27">
        <v>7509</v>
      </c>
      <c r="G28" s="20"/>
      <c r="H28" s="27">
        <v>6707</v>
      </c>
    </row>
    <row r="29" spans="1:8" ht="12.75">
      <c r="A29" s="24" t="s">
        <v>106</v>
      </c>
      <c r="B29" s="14"/>
      <c r="C29" s="36"/>
      <c r="D29" s="20"/>
      <c r="E29" s="20"/>
      <c r="F29" s="27">
        <v>2327</v>
      </c>
      <c r="G29" s="20"/>
      <c r="H29" s="27">
        <v>2463</v>
      </c>
    </row>
    <row r="30" spans="1:8" ht="12.75">
      <c r="A30" s="13" t="s">
        <v>10</v>
      </c>
      <c r="B30" s="14"/>
      <c r="C30" s="36"/>
      <c r="D30" s="20"/>
      <c r="E30" s="20"/>
      <c r="F30" s="27">
        <v>3215</v>
      </c>
      <c r="G30" s="20"/>
      <c r="H30" s="116">
        <v>5905</v>
      </c>
    </row>
    <row r="31" spans="1:8" ht="12.75">
      <c r="A31" s="13"/>
      <c r="B31" s="14"/>
      <c r="C31" s="36"/>
      <c r="D31" s="20"/>
      <c r="E31" s="20"/>
      <c r="F31" s="28">
        <f>SUM(F24:F30)</f>
        <v>94297</v>
      </c>
      <c r="G31" s="20"/>
      <c r="H31" s="28">
        <f>SUM(H24:H30)</f>
        <v>103868</v>
      </c>
    </row>
    <row r="32" spans="1:8" ht="12.75">
      <c r="A32" s="25" t="s">
        <v>52</v>
      </c>
      <c r="B32" s="14"/>
      <c r="C32" s="36"/>
      <c r="D32" s="20"/>
      <c r="E32" s="20"/>
      <c r="F32" s="27"/>
      <c r="G32" s="20"/>
      <c r="H32" s="27"/>
    </row>
    <row r="33" spans="1:8" ht="12.75">
      <c r="A33" s="13" t="s">
        <v>69</v>
      </c>
      <c r="B33" s="14"/>
      <c r="C33" s="36"/>
      <c r="D33" s="20"/>
      <c r="E33" s="20"/>
      <c r="F33" s="27">
        <v>68781</v>
      </c>
      <c r="G33" s="20"/>
      <c r="H33" s="27">
        <f>29612+47678</f>
        <v>77290</v>
      </c>
    </row>
    <row r="34" spans="1:8" ht="12.75">
      <c r="A34" s="13" t="s">
        <v>71</v>
      </c>
      <c r="B34" s="14"/>
      <c r="C34" s="36"/>
      <c r="D34" s="20"/>
      <c r="E34" s="20"/>
      <c r="F34" s="27">
        <v>1913</v>
      </c>
      <c r="G34" s="20"/>
      <c r="H34" s="27">
        <v>1913</v>
      </c>
    </row>
    <row r="35" spans="1:8" ht="12.75">
      <c r="A35" s="13" t="s">
        <v>93</v>
      </c>
      <c r="B35" s="14"/>
      <c r="C35" s="36"/>
      <c r="D35" s="20"/>
      <c r="E35" s="20"/>
      <c r="F35" s="27">
        <v>34</v>
      </c>
      <c r="G35" s="20"/>
      <c r="H35" s="27">
        <v>0</v>
      </c>
    </row>
    <row r="36" spans="1:8" ht="12.75">
      <c r="A36" s="13" t="s">
        <v>70</v>
      </c>
      <c r="B36" s="14"/>
      <c r="C36" s="36"/>
      <c r="D36" s="20"/>
      <c r="E36" s="20"/>
      <c r="F36" s="27">
        <v>139</v>
      </c>
      <c r="G36" s="20"/>
      <c r="H36" s="27">
        <v>41</v>
      </c>
    </row>
    <row r="37" spans="1:8" ht="12.75">
      <c r="A37" s="24" t="s">
        <v>105</v>
      </c>
      <c r="B37" s="14"/>
      <c r="C37" s="36"/>
      <c r="D37" s="20"/>
      <c r="E37" s="20"/>
      <c r="F37" s="27">
        <v>110062</v>
      </c>
      <c r="G37" s="20"/>
      <c r="H37" s="27">
        <v>111154</v>
      </c>
    </row>
    <row r="38" spans="1:8" ht="12.75">
      <c r="A38" s="24" t="s">
        <v>104</v>
      </c>
      <c r="B38" s="14"/>
      <c r="C38" s="36"/>
      <c r="D38" s="20"/>
      <c r="E38" s="20"/>
      <c r="F38" s="27">
        <v>874</v>
      </c>
      <c r="G38" s="20"/>
      <c r="H38" s="27">
        <v>1024</v>
      </c>
    </row>
    <row r="39" spans="1:8" ht="12.75">
      <c r="A39" s="18" t="s">
        <v>49</v>
      </c>
      <c r="B39" s="14"/>
      <c r="C39" s="36"/>
      <c r="D39" s="20"/>
      <c r="E39" s="20"/>
      <c r="F39" s="27">
        <v>236809</v>
      </c>
      <c r="G39" s="20"/>
      <c r="H39" s="27">
        <v>226134</v>
      </c>
    </row>
    <row r="40" spans="1:8" ht="12.75">
      <c r="A40" s="45"/>
      <c r="B40" s="41"/>
      <c r="C40" s="36"/>
      <c r="D40" s="20"/>
      <c r="E40" s="20"/>
      <c r="F40" s="28">
        <f>SUM(F33:F39)</f>
        <v>418612</v>
      </c>
      <c r="G40" s="20"/>
      <c r="H40" s="28">
        <f>SUM(H33:H39)</f>
        <v>417556</v>
      </c>
    </row>
    <row r="41" spans="1:8" ht="12.75">
      <c r="A41" s="13" t="s">
        <v>19</v>
      </c>
      <c r="B41" s="41"/>
      <c r="C41" s="36"/>
      <c r="D41" s="20"/>
      <c r="E41" s="20"/>
      <c r="F41" s="20">
        <f>+F31-F40</f>
        <v>-324315</v>
      </c>
      <c r="G41" s="20"/>
      <c r="H41" s="20">
        <f>+H31-H40</f>
        <v>-313688</v>
      </c>
    </row>
    <row r="42" spans="1:8" ht="13.5" thickBot="1">
      <c r="A42" s="13"/>
      <c r="B42" s="14"/>
      <c r="C42" s="36"/>
      <c r="D42" s="20"/>
      <c r="E42" s="20"/>
      <c r="F42" s="29">
        <f>+F21+F41</f>
        <v>1864589</v>
      </c>
      <c r="G42" s="20"/>
      <c r="H42" s="29">
        <f>+H21+H41</f>
        <v>1874592</v>
      </c>
    </row>
    <row r="43" spans="1:8" ht="12.75">
      <c r="A43" s="61"/>
      <c r="B43" s="39"/>
      <c r="C43" s="38"/>
      <c r="D43" s="52"/>
      <c r="E43" s="52"/>
      <c r="F43" s="52"/>
      <c r="G43" s="52"/>
      <c r="H43" s="52"/>
    </row>
    <row r="44" spans="1:12" ht="12.75">
      <c r="A44" s="13" t="s">
        <v>17</v>
      </c>
      <c r="B44" s="13"/>
      <c r="C44" s="36"/>
      <c r="D44" s="20"/>
      <c r="E44" s="20"/>
      <c r="F44" s="15">
        <v>529153.415</v>
      </c>
      <c r="G44" s="20"/>
      <c r="H44" s="87">
        <v>529153</v>
      </c>
      <c r="J44" s="123"/>
      <c r="L44" s="123"/>
    </row>
    <row r="45" spans="1:8" ht="12.75">
      <c r="A45" s="18" t="s">
        <v>1</v>
      </c>
      <c r="B45" s="13"/>
      <c r="C45" s="36"/>
      <c r="D45" s="20"/>
      <c r="E45" s="20"/>
      <c r="F45" s="17">
        <v>595285</v>
      </c>
      <c r="G45" s="15"/>
      <c r="H45" s="17">
        <v>595716</v>
      </c>
    </row>
    <row r="46" spans="1:8" ht="12.75">
      <c r="A46" s="24" t="s">
        <v>123</v>
      </c>
      <c r="B46" s="13"/>
      <c r="C46" s="36"/>
      <c r="D46" s="20"/>
      <c r="E46" s="20"/>
      <c r="F46" s="15">
        <f>SUM(F44:F45)</f>
        <v>1124438.415</v>
      </c>
      <c r="G46" s="15"/>
      <c r="H46" s="15">
        <f>SUM(H44:H45)</f>
        <v>1124869</v>
      </c>
    </row>
    <row r="47" spans="1:8" ht="12.75">
      <c r="A47" s="13" t="s">
        <v>18</v>
      </c>
      <c r="B47" s="13"/>
      <c r="C47" s="36"/>
      <c r="D47" s="20"/>
      <c r="E47" s="20"/>
      <c r="F47" s="17">
        <v>43573</v>
      </c>
      <c r="G47" s="20"/>
      <c r="H47" s="17">
        <v>44149</v>
      </c>
    </row>
    <row r="48" spans="1:8" ht="12.75">
      <c r="A48" s="13" t="s">
        <v>25</v>
      </c>
      <c r="B48" s="13"/>
      <c r="C48" s="36"/>
      <c r="D48" s="20"/>
      <c r="E48" s="20"/>
      <c r="F48" s="15">
        <f>SUM(F46:F47)</f>
        <v>1168011.415</v>
      </c>
      <c r="G48" s="20"/>
      <c r="H48" s="15">
        <f>SUM(H46:H47)</f>
        <v>1169018</v>
      </c>
    </row>
    <row r="49" spans="1:8" ht="12.75">
      <c r="A49" s="39"/>
      <c r="B49" s="39"/>
      <c r="C49" s="39"/>
      <c r="D49" s="39"/>
      <c r="E49" s="39"/>
      <c r="F49" s="39"/>
      <c r="G49" s="20"/>
      <c r="H49" s="15"/>
    </row>
    <row r="50" spans="1:8" ht="12.75">
      <c r="A50" s="25" t="s">
        <v>53</v>
      </c>
      <c r="B50" s="13"/>
      <c r="C50" s="36"/>
      <c r="D50" s="20"/>
      <c r="E50" s="20"/>
      <c r="F50" s="15"/>
      <c r="G50" s="20"/>
      <c r="H50" s="15"/>
    </row>
    <row r="51" spans="1:8" ht="12.75">
      <c r="A51" s="13" t="s">
        <v>54</v>
      </c>
      <c r="C51" s="36"/>
      <c r="D51" s="20"/>
      <c r="E51" s="20"/>
      <c r="F51" s="26">
        <v>408173</v>
      </c>
      <c r="G51" s="20"/>
      <c r="H51" s="26">
        <v>415260</v>
      </c>
    </row>
    <row r="52" spans="1:8" ht="12.75">
      <c r="A52" s="13" t="s">
        <v>55</v>
      </c>
      <c r="C52" s="36"/>
      <c r="D52" s="20"/>
      <c r="E52" s="20"/>
      <c r="F52" s="30">
        <v>288405</v>
      </c>
      <c r="G52" s="20"/>
      <c r="H52" s="30">
        <v>290314</v>
      </c>
    </row>
    <row r="53" spans="1:8" ht="12.75">
      <c r="A53" s="13"/>
      <c r="C53" s="36"/>
      <c r="D53" s="20"/>
      <c r="E53" s="20"/>
      <c r="F53" s="15">
        <f>SUM(F51:F52)</f>
        <v>696578</v>
      </c>
      <c r="G53" s="20"/>
      <c r="H53" s="15">
        <f>SUM(H51:H52)</f>
        <v>705574</v>
      </c>
    </row>
    <row r="54" spans="1:8" ht="13.5" thickBot="1">
      <c r="A54" s="13"/>
      <c r="B54" s="41"/>
      <c r="C54" s="36"/>
      <c r="D54" s="20"/>
      <c r="E54" s="20"/>
      <c r="F54" s="29">
        <f>+F53+F48</f>
        <v>1864589.415</v>
      </c>
      <c r="G54" s="20"/>
      <c r="H54" s="29">
        <f>+H53+H48</f>
        <v>1874592</v>
      </c>
    </row>
    <row r="55" spans="1:8" ht="12.75">
      <c r="A55" s="41"/>
      <c r="B55" s="41"/>
      <c r="C55" s="41"/>
      <c r="D55" s="41"/>
      <c r="E55" s="41"/>
      <c r="F55" s="68"/>
      <c r="G55" s="41"/>
      <c r="H55" s="68"/>
    </row>
    <row r="56" spans="1:8" ht="12.75">
      <c r="A56" s="41" t="s">
        <v>56</v>
      </c>
      <c r="B56" s="41"/>
      <c r="C56" s="41"/>
      <c r="D56" s="41"/>
      <c r="E56" s="41"/>
      <c r="F56" s="68"/>
      <c r="G56" s="41"/>
      <c r="H56" s="68"/>
    </row>
    <row r="57" spans="1:8" ht="13.5" thickBot="1">
      <c r="A57" s="56" t="s">
        <v>124</v>
      </c>
      <c r="B57" s="41"/>
      <c r="C57" s="41"/>
      <c r="D57" s="41"/>
      <c r="E57" s="41"/>
      <c r="F57" s="58">
        <f>+(F46)/F44</f>
        <v>2.12497620373479</v>
      </c>
      <c r="G57" s="13"/>
      <c r="H57" s="58">
        <f>+(H46)/H44</f>
        <v>2.1257915952474993</v>
      </c>
    </row>
    <row r="58" spans="1:8" ht="12.75">
      <c r="A58" s="69"/>
      <c r="B58" s="69"/>
      <c r="C58" s="69"/>
      <c r="D58" s="69"/>
      <c r="E58" s="69"/>
      <c r="F58" s="70"/>
      <c r="G58" s="41"/>
      <c r="H58" s="68"/>
    </row>
    <row r="59" spans="1:8" ht="12.75" customHeight="1">
      <c r="A59" s="133" t="s">
        <v>112</v>
      </c>
      <c r="B59" s="132"/>
      <c r="C59" s="132"/>
      <c r="D59" s="132"/>
      <c r="E59" s="132"/>
      <c r="F59" s="132"/>
      <c r="G59" s="132"/>
      <c r="H59" s="132"/>
    </row>
    <row r="60" spans="1:8" ht="12.75">
      <c r="A60" s="132"/>
      <c r="B60" s="132"/>
      <c r="C60" s="132"/>
      <c r="D60" s="132"/>
      <c r="E60" s="132"/>
      <c r="F60" s="132"/>
      <c r="G60" s="132"/>
      <c r="H60" s="132"/>
    </row>
  </sheetData>
  <mergeCells count="1">
    <mergeCell ref="A59:H60"/>
  </mergeCells>
  <printOptions horizontalCentered="1"/>
  <pageMargins left="0.393700787401575" right="0.393700787401575" top="0.393700787401575" bottom="0.35" header="0.511811023622047" footer="0.18"/>
  <pageSetup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9"/>
  <sheetViews>
    <sheetView workbookViewId="0" topLeftCell="A1">
      <selection activeCell="G13" sqref="G13:I13"/>
    </sheetView>
  </sheetViews>
  <sheetFormatPr defaultColWidth="9.140625" defaultRowHeight="12.75"/>
  <cols>
    <col min="1" max="2" width="1.7109375" style="65" customWidth="1"/>
    <col min="3" max="3" width="6.8515625" style="65" customWidth="1"/>
    <col min="4" max="4" width="14.28125" style="65" customWidth="1"/>
    <col min="5" max="5" width="14.8515625" style="65" customWidth="1"/>
    <col min="6" max="6" width="4.140625" style="65" customWidth="1"/>
    <col min="7" max="7" width="3.28125" style="65" customWidth="1"/>
    <col min="8" max="8" width="15.28125" style="65" customWidth="1"/>
    <col min="9" max="9" width="2.7109375" style="65" customWidth="1"/>
    <col min="10" max="10" width="13.8515625" style="65" customWidth="1"/>
    <col min="11" max="16384" width="9.140625" style="65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10" t="s">
        <v>29</v>
      </c>
      <c r="C8" s="39"/>
      <c r="D8" s="39"/>
      <c r="E8" s="39"/>
      <c r="F8" s="39"/>
      <c r="G8" s="39"/>
      <c r="H8" s="8"/>
      <c r="I8" s="39"/>
      <c r="J8" s="8"/>
      <c r="K8" s="39"/>
      <c r="L8" s="39"/>
      <c r="M8" s="71"/>
      <c r="N8" s="71"/>
      <c r="O8" s="71"/>
    </row>
    <row r="9" spans="1:15" ht="12.75">
      <c r="A9" s="21" t="s">
        <v>107</v>
      </c>
      <c r="C9" s="39"/>
      <c r="D9" s="2"/>
      <c r="E9" s="41"/>
      <c r="F9" s="41"/>
      <c r="G9" s="41"/>
      <c r="H9" s="68"/>
      <c r="I9" s="41"/>
      <c r="J9" s="41"/>
      <c r="K9" s="39"/>
      <c r="L9" s="39"/>
      <c r="M9" s="71"/>
      <c r="N9" s="71"/>
      <c r="O9" s="71"/>
    </row>
    <row r="10" spans="1:15" ht="12.75">
      <c r="A10" s="10" t="s">
        <v>33</v>
      </c>
      <c r="C10" s="39"/>
      <c r="D10" s="2"/>
      <c r="E10" s="41"/>
      <c r="F10" s="41"/>
      <c r="G10" s="41"/>
      <c r="H10" s="68"/>
      <c r="I10" s="41"/>
      <c r="J10" s="41"/>
      <c r="K10" s="39"/>
      <c r="L10" s="39"/>
      <c r="M10" s="71"/>
      <c r="N10" s="71"/>
      <c r="O10" s="71"/>
    </row>
    <row r="11" spans="2:15" ht="12.75">
      <c r="B11" s="1"/>
      <c r="C11" s="39"/>
      <c r="D11" s="2"/>
      <c r="E11" s="41"/>
      <c r="F11" s="41"/>
      <c r="G11" s="41"/>
      <c r="H11" s="68"/>
      <c r="I11" s="41"/>
      <c r="J11" s="41"/>
      <c r="K11" s="39"/>
      <c r="L11" s="39"/>
      <c r="M11" s="71"/>
      <c r="N11" s="71"/>
      <c r="O11" s="71"/>
    </row>
    <row r="12" spans="1:15" ht="12.75">
      <c r="A12" s="72"/>
      <c r="B12" s="18"/>
      <c r="C12" s="13"/>
      <c r="D12" s="13"/>
      <c r="E12" s="18"/>
      <c r="F12" s="73"/>
      <c r="G12" s="73"/>
      <c r="H12" s="74" t="s">
        <v>38</v>
      </c>
      <c r="I12" s="23"/>
      <c r="J12" s="23" t="s">
        <v>41</v>
      </c>
      <c r="K12" s="39"/>
      <c r="L12" s="39"/>
      <c r="M12" s="71"/>
      <c r="N12" s="71"/>
      <c r="O12" s="71"/>
    </row>
    <row r="13" spans="1:15" ht="12.75">
      <c r="A13" s="72"/>
      <c r="B13" s="13"/>
      <c r="C13" s="13"/>
      <c r="D13" s="18"/>
      <c r="E13" s="13"/>
      <c r="F13" s="13"/>
      <c r="G13" s="13"/>
      <c r="H13" s="66" t="s">
        <v>39</v>
      </c>
      <c r="I13" s="41"/>
      <c r="J13" s="66" t="s">
        <v>39</v>
      </c>
      <c r="K13" s="39"/>
      <c r="L13" s="39"/>
      <c r="M13" s="39"/>
      <c r="N13" s="39"/>
      <c r="O13" s="39"/>
    </row>
    <row r="14" spans="1:15" ht="12.75">
      <c r="A14" s="72"/>
      <c r="B14" s="75"/>
      <c r="C14" s="13"/>
      <c r="D14" s="18"/>
      <c r="E14" s="15"/>
      <c r="F14" s="15"/>
      <c r="G14" s="15"/>
      <c r="H14" s="66" t="s">
        <v>40</v>
      </c>
      <c r="I14" s="20"/>
      <c r="J14" s="66" t="s">
        <v>40</v>
      </c>
      <c r="K14" s="39"/>
      <c r="L14" s="39"/>
      <c r="M14" s="39"/>
      <c r="N14" s="39"/>
      <c r="O14" s="39"/>
    </row>
    <row r="15" spans="1:15" ht="12.75">
      <c r="A15" s="72"/>
      <c r="B15" s="75"/>
      <c r="C15" s="13"/>
      <c r="D15" s="18"/>
      <c r="E15" s="15"/>
      <c r="F15" s="15"/>
      <c r="G15" s="15"/>
      <c r="H15" s="66" t="s">
        <v>79</v>
      </c>
      <c r="I15" s="20"/>
      <c r="J15" s="74" t="s">
        <v>122</v>
      </c>
      <c r="K15" s="39"/>
      <c r="L15" s="39"/>
      <c r="M15" s="39"/>
      <c r="N15" s="39"/>
      <c r="O15" s="39"/>
    </row>
    <row r="16" spans="1:15" ht="12.75">
      <c r="A16" s="72"/>
      <c r="B16" s="75"/>
      <c r="C16" s="13"/>
      <c r="D16" s="18"/>
      <c r="E16" s="15"/>
      <c r="F16" s="15"/>
      <c r="G16" s="15"/>
      <c r="H16" s="66" t="s">
        <v>0</v>
      </c>
      <c r="I16" s="64"/>
      <c r="J16" s="66" t="s">
        <v>0</v>
      </c>
      <c r="K16" s="39"/>
      <c r="L16" s="39"/>
      <c r="M16" s="39"/>
      <c r="N16" s="39"/>
      <c r="O16" s="39"/>
    </row>
    <row r="17" spans="1:15" ht="12.75">
      <c r="A17" s="72"/>
      <c r="B17" s="75"/>
      <c r="C17" s="13"/>
      <c r="D17" s="18"/>
      <c r="E17" s="15"/>
      <c r="F17" s="15"/>
      <c r="G17" s="15"/>
      <c r="H17" s="66"/>
      <c r="I17" s="64"/>
      <c r="J17" s="66"/>
      <c r="K17" s="39"/>
      <c r="L17" s="39"/>
      <c r="M17" s="39"/>
      <c r="N17" s="39"/>
      <c r="O17" s="39"/>
    </row>
    <row r="18" spans="1:15" ht="12.75">
      <c r="A18" s="31" t="s">
        <v>61</v>
      </c>
      <c r="B18" s="75"/>
      <c r="C18" s="13"/>
      <c r="D18" s="18"/>
      <c r="E18" s="15"/>
      <c r="F18" s="15"/>
      <c r="G18" s="15"/>
      <c r="H18" s="15"/>
      <c r="I18" s="20"/>
      <c r="J18" s="20"/>
      <c r="K18" s="39"/>
      <c r="L18" s="39"/>
      <c r="M18" s="39"/>
      <c r="N18" s="39"/>
      <c r="O18" s="39"/>
    </row>
    <row r="19" spans="1:15" ht="12.75">
      <c r="A19" s="72"/>
      <c r="B19" s="75"/>
      <c r="C19" s="13"/>
      <c r="D19" s="18"/>
      <c r="E19" s="15"/>
      <c r="F19" s="15"/>
      <c r="G19" s="15"/>
      <c r="H19" s="15"/>
      <c r="I19" s="20"/>
      <c r="J19" s="20"/>
      <c r="K19" s="39"/>
      <c r="L19" s="39"/>
      <c r="M19" s="39"/>
      <c r="N19" s="39"/>
      <c r="O19" s="39"/>
    </row>
    <row r="20" spans="1:15" ht="12.75">
      <c r="A20" s="72"/>
      <c r="B20" s="24" t="s">
        <v>117</v>
      </c>
      <c r="C20" s="13"/>
      <c r="D20" s="18"/>
      <c r="E20" s="15"/>
      <c r="F20" s="15"/>
      <c r="G20" s="15"/>
      <c r="H20" s="15">
        <f>+'IS'!G32</f>
        <v>293</v>
      </c>
      <c r="I20" s="20"/>
      <c r="J20" s="48">
        <v>-6350</v>
      </c>
      <c r="K20" s="39"/>
      <c r="L20" s="39"/>
      <c r="M20" s="39"/>
      <c r="N20" s="39"/>
      <c r="O20" s="39"/>
    </row>
    <row r="21" spans="1:15" ht="12.75">
      <c r="A21" s="72"/>
      <c r="B21" s="24" t="s">
        <v>78</v>
      </c>
      <c r="C21" s="13"/>
      <c r="D21" s="18"/>
      <c r="E21" s="15"/>
      <c r="F21" s="15"/>
      <c r="G21" s="15"/>
      <c r="H21" s="15"/>
      <c r="I21" s="20"/>
      <c r="J21" s="20"/>
      <c r="K21" s="39"/>
      <c r="L21" s="39"/>
      <c r="M21" s="39"/>
      <c r="N21" s="39"/>
      <c r="O21" s="39"/>
    </row>
    <row r="22" spans="1:15" ht="12.75">
      <c r="A22" s="72"/>
      <c r="B22" s="72"/>
      <c r="C22" s="24" t="s">
        <v>57</v>
      </c>
      <c r="D22" s="18"/>
      <c r="E22" s="15"/>
      <c r="F22" s="15"/>
      <c r="G22" s="15"/>
      <c r="H22" s="15">
        <v>20190</v>
      </c>
      <c r="I22" s="20"/>
      <c r="J22" s="48">
        <v>6935</v>
      </c>
      <c r="K22" s="39"/>
      <c r="L22" s="39"/>
      <c r="M22" s="39"/>
      <c r="N22" s="39"/>
      <c r="O22" s="39"/>
    </row>
    <row r="23" spans="1:15" ht="12.75">
      <c r="A23" s="72"/>
      <c r="B23" s="72"/>
      <c r="C23" s="24" t="s">
        <v>58</v>
      </c>
      <c r="D23" s="18"/>
      <c r="E23" s="15"/>
      <c r="F23" s="15"/>
      <c r="G23" s="15"/>
      <c r="H23" s="17">
        <v>6286</v>
      </c>
      <c r="I23" s="20"/>
      <c r="J23" s="17">
        <v>1689</v>
      </c>
      <c r="K23" s="39"/>
      <c r="L23" s="39"/>
      <c r="M23" s="39"/>
      <c r="N23" s="39"/>
      <c r="O23" s="39"/>
    </row>
    <row r="24" spans="1:15" ht="12.75">
      <c r="A24" s="72"/>
      <c r="B24" s="76" t="s">
        <v>5</v>
      </c>
      <c r="C24" s="13"/>
      <c r="D24" s="18"/>
      <c r="E24" s="15"/>
      <c r="F24" s="15"/>
      <c r="G24" s="15"/>
      <c r="H24" s="15">
        <f>SUM(H20:H23)</f>
        <v>26769</v>
      </c>
      <c r="I24" s="20"/>
      <c r="J24" s="15">
        <f>SUM(J20:J23)</f>
        <v>2274</v>
      </c>
      <c r="K24" s="39"/>
      <c r="L24" s="39"/>
      <c r="M24" s="39"/>
      <c r="N24" s="39"/>
      <c r="O24" s="77"/>
    </row>
    <row r="25" spans="1:15" ht="12.75">
      <c r="A25" s="72"/>
      <c r="B25" s="24" t="s">
        <v>59</v>
      </c>
      <c r="C25" s="13"/>
      <c r="D25" s="18"/>
      <c r="E25" s="15"/>
      <c r="F25" s="15"/>
      <c r="G25" s="15"/>
      <c r="H25" s="15"/>
      <c r="I25" s="20"/>
      <c r="J25" s="48"/>
      <c r="K25" s="39"/>
      <c r="L25" s="39"/>
      <c r="M25" s="39"/>
      <c r="N25" s="39"/>
      <c r="O25" s="39"/>
    </row>
    <row r="26" spans="1:15" ht="12.75">
      <c r="A26" s="72"/>
      <c r="B26" s="72"/>
      <c r="C26" s="76" t="s">
        <v>12</v>
      </c>
      <c r="D26" s="18"/>
      <c r="E26" s="15"/>
      <c r="F26" s="15"/>
      <c r="G26" s="15"/>
      <c r="H26" s="15">
        <v>9117</v>
      </c>
      <c r="I26" s="20"/>
      <c r="J26" s="48">
        <v>-3652</v>
      </c>
      <c r="K26" s="39"/>
      <c r="L26" s="39"/>
      <c r="M26" s="39"/>
      <c r="N26" s="39"/>
      <c r="O26" s="39"/>
    </row>
    <row r="27" spans="1:15" ht="12.75">
      <c r="A27" s="72"/>
      <c r="B27" s="72"/>
      <c r="C27" s="76" t="s">
        <v>13</v>
      </c>
      <c r="D27" s="18"/>
      <c r="E27" s="15"/>
      <c r="F27" s="15"/>
      <c r="G27" s="15"/>
      <c r="H27" s="15">
        <v>-4897</v>
      </c>
      <c r="I27" s="20"/>
      <c r="J27" s="48">
        <f>28396+1</f>
        <v>28397</v>
      </c>
      <c r="K27" s="39"/>
      <c r="L27" s="39"/>
      <c r="M27" s="39"/>
      <c r="N27" s="39"/>
      <c r="O27" s="39"/>
    </row>
    <row r="28" spans="1:15" ht="12.75">
      <c r="A28" s="72"/>
      <c r="B28" s="72"/>
      <c r="C28" s="76" t="s">
        <v>125</v>
      </c>
      <c r="D28" s="18"/>
      <c r="E28" s="15"/>
      <c r="F28" s="15"/>
      <c r="G28" s="15"/>
      <c r="H28" s="15">
        <v>-4160</v>
      </c>
      <c r="I28" s="20"/>
      <c r="J28" s="48">
        <v>0</v>
      </c>
      <c r="K28" s="39"/>
      <c r="L28" s="39"/>
      <c r="M28" s="39"/>
      <c r="N28" s="39"/>
      <c r="O28" s="39"/>
    </row>
    <row r="29" spans="1:15" ht="12.75">
      <c r="A29" s="72"/>
      <c r="B29" s="45"/>
      <c r="C29" s="13"/>
      <c r="D29" s="18"/>
      <c r="E29" s="15"/>
      <c r="F29" s="15"/>
      <c r="G29" s="15"/>
      <c r="H29" s="15"/>
      <c r="I29" s="20"/>
      <c r="J29" s="20"/>
      <c r="K29" s="39"/>
      <c r="L29" s="39"/>
      <c r="M29" s="39"/>
      <c r="N29" s="39"/>
      <c r="O29" s="39"/>
    </row>
    <row r="30" spans="1:15" ht="12.75">
      <c r="A30" s="72"/>
      <c r="B30" s="24" t="s">
        <v>74</v>
      </c>
      <c r="C30" s="13"/>
      <c r="D30" s="18"/>
      <c r="E30" s="15"/>
      <c r="F30" s="15"/>
      <c r="G30" s="15"/>
      <c r="H30" s="19">
        <f>SUM(H24:H29)</f>
        <v>26829</v>
      </c>
      <c r="I30" s="20"/>
      <c r="J30" s="19">
        <f>SUM(J24:J29)</f>
        <v>27019</v>
      </c>
      <c r="K30" s="39"/>
      <c r="L30" s="39"/>
      <c r="M30" s="39"/>
      <c r="N30" s="39"/>
      <c r="O30" s="77"/>
    </row>
    <row r="31" spans="1:15" ht="12.75">
      <c r="A31" s="72"/>
      <c r="B31" s="76"/>
      <c r="C31" s="13"/>
      <c r="D31" s="18"/>
      <c r="E31" s="15"/>
      <c r="F31" s="15"/>
      <c r="G31" s="15"/>
      <c r="H31" s="15"/>
      <c r="I31" s="20"/>
      <c r="J31" s="20"/>
      <c r="K31" s="39"/>
      <c r="L31" s="39"/>
      <c r="M31" s="39"/>
      <c r="N31" s="39"/>
      <c r="O31" s="39"/>
    </row>
    <row r="32" spans="1:15" ht="12.75">
      <c r="A32" s="32" t="s">
        <v>101</v>
      </c>
      <c r="B32" s="76"/>
      <c r="C32" s="13"/>
      <c r="D32" s="18"/>
      <c r="E32" s="15"/>
      <c r="F32" s="15"/>
      <c r="G32" s="15"/>
      <c r="H32" s="15"/>
      <c r="I32" s="20"/>
      <c r="J32" s="20"/>
      <c r="K32" s="39"/>
      <c r="L32" s="39"/>
      <c r="M32" s="39"/>
      <c r="N32" s="39"/>
      <c r="O32" s="39"/>
    </row>
    <row r="33" spans="1:15" ht="12.75">
      <c r="A33" s="72"/>
      <c r="B33" s="76"/>
      <c r="C33" s="13"/>
      <c r="D33" s="18"/>
      <c r="E33" s="15"/>
      <c r="F33" s="15"/>
      <c r="G33" s="15"/>
      <c r="H33" s="15"/>
      <c r="I33" s="20"/>
      <c r="J33" s="20"/>
      <c r="K33" s="39"/>
      <c r="L33" s="39"/>
      <c r="M33" s="39"/>
      <c r="N33" s="39"/>
      <c r="O33" s="39"/>
    </row>
    <row r="34" spans="1:15" ht="12.75">
      <c r="A34" s="72"/>
      <c r="B34" s="13" t="s">
        <v>9</v>
      </c>
      <c r="C34" s="72"/>
      <c r="D34" s="18"/>
      <c r="E34" s="15"/>
      <c r="F34" s="15"/>
      <c r="G34" s="15"/>
      <c r="H34" s="15">
        <v>-21632</v>
      </c>
      <c r="I34" s="20"/>
      <c r="J34" s="48">
        <f>-13489-957</f>
        <v>-14446</v>
      </c>
      <c r="K34" s="39"/>
      <c r="L34" s="39"/>
      <c r="M34" s="39"/>
      <c r="N34" s="39"/>
      <c r="O34" s="39"/>
    </row>
    <row r="35" spans="1:15" ht="12.75">
      <c r="A35" s="72"/>
      <c r="B35" s="13"/>
      <c r="C35" s="72"/>
      <c r="D35" s="18"/>
      <c r="E35" s="15"/>
      <c r="F35" s="15"/>
      <c r="G35" s="15"/>
      <c r="H35" s="15"/>
      <c r="I35" s="20"/>
      <c r="J35" s="48"/>
      <c r="K35" s="39"/>
      <c r="L35" s="39"/>
      <c r="M35" s="39"/>
      <c r="N35" s="39"/>
      <c r="O35" s="39"/>
    </row>
    <row r="36" spans="1:15" ht="12.75">
      <c r="A36" s="72"/>
      <c r="B36" s="24" t="s">
        <v>102</v>
      </c>
      <c r="C36" s="72"/>
      <c r="D36" s="18"/>
      <c r="E36" s="15"/>
      <c r="F36" s="15"/>
      <c r="G36" s="15"/>
      <c r="H36" s="19">
        <f>SUM(H34:H34)</f>
        <v>-21632</v>
      </c>
      <c r="I36" s="20"/>
      <c r="J36" s="19">
        <f>SUM(J34:J34)</f>
        <v>-14446</v>
      </c>
      <c r="K36" s="39"/>
      <c r="L36" s="39"/>
      <c r="M36" s="39"/>
      <c r="N36" s="39"/>
      <c r="O36" s="39"/>
    </row>
    <row r="37" spans="1:15" ht="12.75">
      <c r="A37" s="72"/>
      <c r="B37" s="76"/>
      <c r="C37" s="13"/>
      <c r="D37" s="18"/>
      <c r="E37" s="15"/>
      <c r="F37" s="15"/>
      <c r="G37" s="15"/>
      <c r="H37" s="15"/>
      <c r="I37" s="20"/>
      <c r="J37" s="20"/>
      <c r="K37" s="39"/>
      <c r="L37" s="39"/>
      <c r="M37" s="39"/>
      <c r="N37" s="39"/>
      <c r="O37" s="39"/>
    </row>
    <row r="38" spans="1:15" ht="12.75">
      <c r="A38" s="32" t="s">
        <v>94</v>
      </c>
      <c r="B38" s="35"/>
      <c r="C38" s="78"/>
      <c r="D38" s="36"/>
      <c r="E38" s="20"/>
      <c r="F38" s="20"/>
      <c r="G38" s="20"/>
      <c r="H38" s="20"/>
      <c r="I38" s="20"/>
      <c r="J38" s="48"/>
      <c r="K38" s="39"/>
      <c r="L38" s="39"/>
      <c r="M38" s="39"/>
      <c r="N38" s="39"/>
      <c r="O38" s="39"/>
    </row>
    <row r="39" spans="1:15" ht="12.75">
      <c r="A39" s="31"/>
      <c r="B39" s="35"/>
      <c r="C39" s="78"/>
      <c r="D39" s="36"/>
      <c r="E39" s="20"/>
      <c r="F39" s="20"/>
      <c r="G39" s="20"/>
      <c r="H39" s="20"/>
      <c r="I39" s="20"/>
      <c r="J39" s="48"/>
      <c r="K39" s="39"/>
      <c r="L39" s="39"/>
      <c r="M39" s="39"/>
      <c r="N39" s="39"/>
      <c r="O39" s="39"/>
    </row>
    <row r="40" spans="1:15" ht="12.75">
      <c r="A40" s="72"/>
      <c r="B40" s="56" t="s">
        <v>131</v>
      </c>
      <c r="C40" s="134"/>
      <c r="D40" s="36"/>
      <c r="E40" s="20"/>
      <c r="F40" s="20"/>
      <c r="G40" s="20"/>
      <c r="H40" s="20">
        <v>-8057</v>
      </c>
      <c r="I40" s="20"/>
      <c r="J40" s="48">
        <v>-5479</v>
      </c>
      <c r="K40" s="39"/>
      <c r="L40" s="39"/>
      <c r="M40" s="39"/>
      <c r="N40" s="39"/>
      <c r="O40" s="39"/>
    </row>
    <row r="41" spans="1:15" ht="12.75">
      <c r="A41" s="72"/>
      <c r="B41" s="35"/>
      <c r="C41" s="78"/>
      <c r="D41" s="36"/>
      <c r="E41" s="20"/>
      <c r="F41" s="20"/>
      <c r="G41" s="20"/>
      <c r="H41" s="20"/>
      <c r="I41" s="20"/>
      <c r="J41" s="20"/>
      <c r="K41" s="39"/>
      <c r="L41" s="39"/>
      <c r="M41" s="39"/>
      <c r="N41" s="39"/>
      <c r="O41" s="39"/>
    </row>
    <row r="42" spans="1:15" ht="12.75">
      <c r="A42" s="72"/>
      <c r="B42" s="56" t="s">
        <v>95</v>
      </c>
      <c r="C42" s="41"/>
      <c r="D42" s="36"/>
      <c r="E42" s="20"/>
      <c r="F42" s="20"/>
      <c r="G42" s="20"/>
      <c r="H42" s="19">
        <f>SUM(H40:H41)</f>
        <v>-8057</v>
      </c>
      <c r="I42" s="20"/>
      <c r="J42" s="19">
        <f>SUM(J40:J41)</f>
        <v>-5479</v>
      </c>
      <c r="K42" s="39"/>
      <c r="L42" s="39"/>
      <c r="M42" s="39"/>
      <c r="N42" s="39"/>
      <c r="O42" s="39"/>
    </row>
    <row r="43" spans="1:15" ht="12.75">
      <c r="A43" s="72"/>
      <c r="B43" s="35"/>
      <c r="C43" s="41"/>
      <c r="D43" s="36"/>
      <c r="E43" s="20"/>
      <c r="F43" s="20"/>
      <c r="G43" s="20"/>
      <c r="H43" s="20"/>
      <c r="I43" s="20"/>
      <c r="J43" s="20"/>
      <c r="K43" s="39"/>
      <c r="L43" s="39"/>
      <c r="M43" s="39"/>
      <c r="N43" s="39"/>
      <c r="O43" s="39"/>
    </row>
    <row r="44" spans="1:15" ht="12.75">
      <c r="A44" s="79" t="s">
        <v>62</v>
      </c>
      <c r="B44" s="72"/>
      <c r="C44" s="41"/>
      <c r="D44" s="36"/>
      <c r="E44" s="20"/>
      <c r="F44" s="20"/>
      <c r="G44" s="20"/>
      <c r="H44" s="20">
        <f>+H42+H36+H30</f>
        <v>-2860</v>
      </c>
      <c r="I44" s="20"/>
      <c r="J44" s="20">
        <f>+J42+J36+J30</f>
        <v>7094</v>
      </c>
      <c r="K44" s="39"/>
      <c r="L44" s="39"/>
      <c r="M44" s="39"/>
      <c r="N44" s="39"/>
      <c r="O44" s="39"/>
    </row>
    <row r="45" spans="1:15" ht="12.75">
      <c r="A45" s="79" t="s">
        <v>108</v>
      </c>
      <c r="B45" s="72"/>
      <c r="C45" s="41"/>
      <c r="D45" s="36"/>
      <c r="E45" s="20"/>
      <c r="F45" s="20"/>
      <c r="G45" s="80"/>
      <c r="H45" s="20">
        <v>7605</v>
      </c>
      <c r="I45" s="20"/>
      <c r="J45" s="20">
        <v>6473</v>
      </c>
      <c r="K45" s="39"/>
      <c r="L45" s="39"/>
      <c r="M45" s="39"/>
      <c r="N45" s="39"/>
      <c r="O45" s="39"/>
    </row>
    <row r="46" spans="1:15" ht="12.75">
      <c r="A46" s="79" t="s">
        <v>63</v>
      </c>
      <c r="B46" s="72"/>
      <c r="C46" s="41"/>
      <c r="D46" s="36"/>
      <c r="E46" s="20"/>
      <c r="F46" s="20"/>
      <c r="G46" s="80"/>
      <c r="H46" s="20">
        <v>0</v>
      </c>
      <c r="I46" s="20"/>
      <c r="J46" s="20">
        <v>0</v>
      </c>
      <c r="K46" s="39"/>
      <c r="L46" s="39"/>
      <c r="M46" s="39"/>
      <c r="N46" s="39"/>
      <c r="O46" s="39"/>
    </row>
    <row r="47" spans="1:15" ht="13.5" thickBot="1">
      <c r="A47" s="79" t="s">
        <v>109</v>
      </c>
      <c r="B47" s="72"/>
      <c r="C47" s="41"/>
      <c r="D47" s="36"/>
      <c r="E47" s="20"/>
      <c r="F47" s="20"/>
      <c r="G47" s="80"/>
      <c r="H47" s="29">
        <f>SUM(H44:H46)</f>
        <v>4745</v>
      </c>
      <c r="I47" s="20"/>
      <c r="J47" s="29">
        <f>SUM(J44:J46)</f>
        <v>13567</v>
      </c>
      <c r="K47" s="39"/>
      <c r="L47" s="39"/>
      <c r="M47" s="39"/>
      <c r="N47" s="39"/>
      <c r="O47" s="39"/>
    </row>
    <row r="48" spans="1:15" ht="12.75">
      <c r="A48" s="72"/>
      <c r="B48" s="35"/>
      <c r="C48" s="41"/>
      <c r="D48" s="36"/>
      <c r="E48" s="20"/>
      <c r="F48" s="20"/>
      <c r="G48" s="20"/>
      <c r="H48" s="81"/>
      <c r="I48" s="20"/>
      <c r="J48" s="20"/>
      <c r="K48" s="39"/>
      <c r="L48" s="39"/>
      <c r="M48" s="39"/>
      <c r="N48" s="39"/>
      <c r="O48" s="39"/>
    </row>
    <row r="49" spans="1:15" ht="12.75">
      <c r="A49" s="79" t="s">
        <v>60</v>
      </c>
      <c r="B49" s="82"/>
      <c r="C49" s="72"/>
      <c r="D49" s="72"/>
      <c r="E49" s="20"/>
      <c r="F49" s="20"/>
      <c r="G49" s="20"/>
      <c r="H49" s="20"/>
      <c r="I49" s="20"/>
      <c r="J49" s="20"/>
      <c r="K49" s="39"/>
      <c r="L49" s="39"/>
      <c r="M49" s="39"/>
      <c r="N49" s="39"/>
      <c r="O49" s="39"/>
    </row>
    <row r="50" spans="1:15" ht="12.75">
      <c r="A50" s="72"/>
      <c r="B50" s="45"/>
      <c r="C50" s="41"/>
      <c r="D50" s="36"/>
      <c r="E50" s="83"/>
      <c r="F50" s="60"/>
      <c r="G50" s="60"/>
      <c r="H50" s="83"/>
      <c r="I50" s="20"/>
      <c r="J50" s="20"/>
      <c r="K50" s="39"/>
      <c r="L50" s="39"/>
      <c r="M50" s="39"/>
      <c r="N50" s="39"/>
      <c r="O50" s="39"/>
    </row>
    <row r="51" spans="1:15" ht="12.75">
      <c r="A51" s="72"/>
      <c r="B51" s="36" t="s">
        <v>10</v>
      </c>
      <c r="C51" s="72"/>
      <c r="D51" s="72"/>
      <c r="E51" s="64"/>
      <c r="F51" s="48"/>
      <c r="G51" s="48"/>
      <c r="H51" s="64">
        <v>3215</v>
      </c>
      <c r="I51" s="15"/>
      <c r="J51" s="64">
        <v>13574</v>
      </c>
      <c r="K51" s="39"/>
      <c r="L51" s="39"/>
      <c r="M51" s="39"/>
      <c r="N51" s="39"/>
      <c r="O51" s="39"/>
    </row>
    <row r="52" spans="1:15" ht="12.75">
      <c r="A52" s="72"/>
      <c r="B52" s="36" t="s">
        <v>96</v>
      </c>
      <c r="C52" s="72"/>
      <c r="D52" s="72"/>
      <c r="E52" s="64"/>
      <c r="F52" s="48"/>
      <c r="G52" s="48"/>
      <c r="H52" s="64">
        <v>1600</v>
      </c>
      <c r="I52" s="15"/>
      <c r="J52" s="64">
        <v>0</v>
      </c>
      <c r="K52" s="39"/>
      <c r="L52" s="39"/>
      <c r="M52" s="39"/>
      <c r="N52" s="39"/>
      <c r="O52" s="39"/>
    </row>
    <row r="53" spans="1:15" ht="12.75">
      <c r="A53" s="72"/>
      <c r="B53" s="36" t="s">
        <v>84</v>
      </c>
      <c r="C53" s="72"/>
      <c r="D53" s="72"/>
      <c r="E53" s="64"/>
      <c r="F53" s="48"/>
      <c r="G53" s="48"/>
      <c r="H53" s="64">
        <v>-70</v>
      </c>
      <c r="I53" s="15"/>
      <c r="J53" s="64">
        <v>-7</v>
      </c>
      <c r="K53" s="39"/>
      <c r="L53" s="39"/>
      <c r="M53" s="39"/>
      <c r="N53" s="39"/>
      <c r="O53" s="39"/>
    </row>
    <row r="54" spans="1:15" ht="13.5" thickBot="1">
      <c r="A54" s="72"/>
      <c r="B54" s="36"/>
      <c r="C54" s="72"/>
      <c r="D54" s="72"/>
      <c r="E54" s="64"/>
      <c r="F54" s="48"/>
      <c r="G54" s="48"/>
      <c r="H54" s="115">
        <f>SUM(H51:H53)</f>
        <v>4745</v>
      </c>
      <c r="I54" s="20"/>
      <c r="J54" s="115">
        <f>SUM(J51:J53)</f>
        <v>13567</v>
      </c>
      <c r="K54" s="39"/>
      <c r="L54" s="39"/>
      <c r="M54" s="39"/>
      <c r="N54" s="39"/>
      <c r="O54" s="39"/>
    </row>
    <row r="55" spans="1:15" ht="12.75">
      <c r="A55" s="72"/>
      <c r="B55" s="45"/>
      <c r="C55" s="41"/>
      <c r="D55" s="36"/>
      <c r="E55" s="20"/>
      <c r="F55" s="20"/>
      <c r="G55" s="20"/>
      <c r="H55" s="20"/>
      <c r="I55" s="20"/>
      <c r="J55" s="20"/>
      <c r="K55" s="39"/>
      <c r="L55" s="39"/>
      <c r="M55" s="39"/>
      <c r="N55" s="39"/>
      <c r="O55" s="39"/>
    </row>
    <row r="56" spans="1:15" ht="12.75">
      <c r="A56" s="122" t="s">
        <v>132</v>
      </c>
      <c r="B56" s="134"/>
      <c r="C56" s="41"/>
      <c r="D56" s="36"/>
      <c r="E56" s="20"/>
      <c r="F56" s="20"/>
      <c r="G56" s="20"/>
      <c r="H56" s="41"/>
      <c r="I56" s="20"/>
      <c r="J56" s="20"/>
      <c r="K56" s="39"/>
      <c r="L56" s="39"/>
      <c r="M56" s="39"/>
      <c r="N56" s="39"/>
      <c r="O56" s="39"/>
    </row>
    <row r="57" spans="1:15" ht="12.75">
      <c r="A57" s="122"/>
      <c r="B57" s="72"/>
      <c r="C57" s="41"/>
      <c r="D57" s="36"/>
      <c r="E57" s="20"/>
      <c r="F57" s="20"/>
      <c r="G57" s="20"/>
      <c r="H57" s="41"/>
      <c r="I57" s="20"/>
      <c r="J57" s="20"/>
      <c r="K57" s="39"/>
      <c r="L57" s="39"/>
      <c r="M57" s="39"/>
      <c r="N57" s="39"/>
      <c r="O57" s="39"/>
    </row>
    <row r="58" spans="1:15" ht="12.75" customHeight="1">
      <c r="A58" s="133" t="s">
        <v>113</v>
      </c>
      <c r="B58" s="132"/>
      <c r="C58" s="132"/>
      <c r="D58" s="132"/>
      <c r="E58" s="132"/>
      <c r="F58" s="132"/>
      <c r="G58" s="132"/>
      <c r="H58" s="132"/>
      <c r="I58" s="132"/>
      <c r="J58" s="132"/>
      <c r="K58" s="39"/>
      <c r="L58" s="39"/>
      <c r="M58" s="39"/>
      <c r="N58" s="39"/>
      <c r="O58" s="39"/>
    </row>
    <row r="59" spans="1:15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39"/>
      <c r="L59" s="39"/>
      <c r="M59" s="39"/>
      <c r="N59" s="39"/>
      <c r="O59" s="39"/>
    </row>
  </sheetData>
  <mergeCells count="1">
    <mergeCell ref="A58:J59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 topLeftCell="A1">
      <selection activeCell="G13" sqref="G13:I13"/>
    </sheetView>
  </sheetViews>
  <sheetFormatPr defaultColWidth="9.140625" defaultRowHeight="12.75"/>
  <cols>
    <col min="1" max="1" width="38.7109375" style="65" customWidth="1"/>
    <col min="2" max="2" width="9.421875" style="65" customWidth="1"/>
    <col min="3" max="3" width="0.9921875" style="65" customWidth="1"/>
    <col min="4" max="4" width="10.140625" style="65" customWidth="1"/>
    <col min="5" max="5" width="1.1484375" style="65" customWidth="1"/>
    <col min="6" max="6" width="10.140625" style="65" bestFit="1" customWidth="1"/>
    <col min="7" max="7" width="1.28515625" style="65" customWidth="1"/>
    <col min="8" max="8" width="13.140625" style="65" customWidth="1"/>
    <col min="9" max="9" width="0.85546875" style="65" customWidth="1"/>
    <col min="10" max="10" width="9.28125" style="65" customWidth="1"/>
    <col min="11" max="11" width="0.85546875" style="65" customWidth="1"/>
    <col min="12" max="12" width="9.28125" style="65" customWidth="1"/>
    <col min="13" max="13" width="0.9921875" style="65" customWidth="1"/>
    <col min="14" max="14" width="10.421875" style="65" customWidth="1"/>
    <col min="15" max="15" width="0.9921875" style="65" customWidth="1"/>
    <col min="16" max="16" width="9.28125" style="65" customWidth="1"/>
    <col min="17" max="17" width="0.9921875" style="65" customWidth="1"/>
    <col min="18" max="18" width="9.7109375" style="65" customWidth="1"/>
    <col min="19" max="16384" width="9.140625" style="65" customWidth="1"/>
  </cols>
  <sheetData>
    <row r="1" spans="1:15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84"/>
      <c r="N1" s="84"/>
      <c r="O1" s="84"/>
    </row>
    <row r="2" spans="1:15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84"/>
      <c r="N2" s="84"/>
      <c r="O2" s="84"/>
    </row>
    <row r="3" spans="1:15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84"/>
      <c r="N3" s="84"/>
      <c r="O3" s="84"/>
    </row>
    <row r="4" spans="1:15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84"/>
      <c r="N4" s="84"/>
      <c r="O4" s="84"/>
    </row>
    <row r="5" spans="1:15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84"/>
      <c r="N5" s="84"/>
      <c r="O5" s="84"/>
    </row>
    <row r="6" spans="1:15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84"/>
      <c r="N6" s="84"/>
      <c r="O6" s="84"/>
    </row>
    <row r="7" spans="1:15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84"/>
      <c r="N7" s="84"/>
      <c r="O7" s="84"/>
    </row>
    <row r="8" spans="1:15" ht="12.75">
      <c r="A8" s="85" t="s">
        <v>30</v>
      </c>
      <c r="B8" s="20"/>
      <c r="C8" s="52"/>
      <c r="D8" s="52"/>
      <c r="E8" s="52"/>
      <c r="F8" s="52"/>
      <c r="G8" s="52"/>
      <c r="H8" s="52"/>
      <c r="I8" s="52"/>
      <c r="J8" s="52"/>
      <c r="K8" s="52"/>
      <c r="L8" s="39"/>
      <c r="M8" s="39"/>
      <c r="N8" s="39"/>
      <c r="O8" s="39"/>
    </row>
    <row r="9" spans="1:15" ht="12.75">
      <c r="A9" s="85" t="str">
        <f>+'CF'!A9</f>
        <v>For the period ended 31 March 2007</v>
      </c>
      <c r="B9" s="20"/>
      <c r="C9" s="52"/>
      <c r="D9" s="52"/>
      <c r="E9" s="52"/>
      <c r="F9" s="52"/>
      <c r="G9" s="52"/>
      <c r="H9" s="52"/>
      <c r="I9" s="52"/>
      <c r="J9" s="52"/>
      <c r="K9" s="52"/>
      <c r="L9" s="39"/>
      <c r="M9" s="39"/>
      <c r="N9" s="39"/>
      <c r="O9" s="39"/>
    </row>
    <row r="10" spans="1:15" ht="12.75">
      <c r="A10" s="85" t="s">
        <v>33</v>
      </c>
      <c r="B10" s="20"/>
      <c r="C10" s="52"/>
      <c r="D10" s="52"/>
      <c r="E10" s="52"/>
      <c r="F10" s="52"/>
      <c r="G10" s="52"/>
      <c r="H10" s="52"/>
      <c r="I10" s="52"/>
      <c r="J10" s="52"/>
      <c r="K10" s="52"/>
      <c r="L10" s="39"/>
      <c r="M10" s="39"/>
      <c r="N10" s="39"/>
      <c r="O10" s="39"/>
    </row>
    <row r="11" spans="1:15" ht="12.75">
      <c r="A11" s="85"/>
      <c r="B11" s="20"/>
      <c r="C11" s="52"/>
      <c r="D11" s="52"/>
      <c r="E11" s="52"/>
      <c r="F11" s="52"/>
      <c r="G11" s="52"/>
      <c r="H11" s="52"/>
      <c r="I11" s="52"/>
      <c r="J11" s="52"/>
      <c r="K11" s="52"/>
      <c r="L11" s="39"/>
      <c r="M11" s="39"/>
      <c r="N11" s="39"/>
      <c r="O11" s="39"/>
    </row>
    <row r="12" spans="1:18" ht="12.75">
      <c r="A12" s="86"/>
      <c r="B12" s="130" t="s">
        <v>127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41"/>
      <c r="P12" s="72"/>
      <c r="Q12" s="72"/>
      <c r="R12" s="72"/>
    </row>
    <row r="13" spans="1:18" ht="12.75">
      <c r="A13" s="45"/>
      <c r="B13" s="44" t="s">
        <v>20</v>
      </c>
      <c r="C13" s="20"/>
      <c r="D13" s="11" t="s">
        <v>20</v>
      </c>
      <c r="E13" s="72"/>
      <c r="F13" s="11" t="s">
        <v>21</v>
      </c>
      <c r="G13" s="72"/>
      <c r="H13" s="33" t="s">
        <v>26</v>
      </c>
      <c r="I13" s="72"/>
      <c r="J13" s="72"/>
      <c r="K13" s="72"/>
      <c r="L13" s="12" t="s">
        <v>22</v>
      </c>
      <c r="M13" s="72"/>
      <c r="N13" s="33"/>
      <c r="O13" s="72"/>
      <c r="P13" s="11" t="s">
        <v>24</v>
      </c>
      <c r="Q13" s="11"/>
      <c r="R13" s="11" t="s">
        <v>7</v>
      </c>
    </row>
    <row r="14" spans="1:18" ht="12.75">
      <c r="A14" s="45"/>
      <c r="B14" s="44" t="s">
        <v>6</v>
      </c>
      <c r="C14" s="20"/>
      <c r="D14" s="11" t="s">
        <v>23</v>
      </c>
      <c r="E14" s="72"/>
      <c r="F14" s="11" t="s">
        <v>1</v>
      </c>
      <c r="G14" s="72"/>
      <c r="H14" s="34" t="s">
        <v>66</v>
      </c>
      <c r="I14" s="72"/>
      <c r="J14" s="34" t="s">
        <v>128</v>
      </c>
      <c r="K14" s="72"/>
      <c r="L14" s="11" t="s">
        <v>8</v>
      </c>
      <c r="M14" s="72"/>
      <c r="N14" s="34" t="s">
        <v>130</v>
      </c>
      <c r="O14" s="72"/>
      <c r="P14" s="11" t="s">
        <v>31</v>
      </c>
      <c r="Q14" s="11"/>
      <c r="R14" s="11" t="s">
        <v>27</v>
      </c>
    </row>
    <row r="15" spans="1:18" ht="12.75">
      <c r="A15" s="45"/>
      <c r="B15" s="66" t="s">
        <v>0</v>
      </c>
      <c r="C15" s="20"/>
      <c r="D15" s="11" t="s">
        <v>0</v>
      </c>
      <c r="E15" s="72"/>
      <c r="F15" s="11" t="s">
        <v>0</v>
      </c>
      <c r="G15" s="72"/>
      <c r="H15" s="11" t="s">
        <v>0</v>
      </c>
      <c r="I15" s="72"/>
      <c r="J15" s="11" t="s">
        <v>0</v>
      </c>
      <c r="K15" s="72"/>
      <c r="L15" s="11" t="s">
        <v>0</v>
      </c>
      <c r="M15" s="72"/>
      <c r="N15" s="11" t="s">
        <v>0</v>
      </c>
      <c r="O15" s="72"/>
      <c r="P15" s="11" t="s">
        <v>0</v>
      </c>
      <c r="Q15" s="11"/>
      <c r="R15" s="11" t="s">
        <v>0</v>
      </c>
    </row>
    <row r="16" spans="1:18" ht="12.75">
      <c r="A16" s="45"/>
      <c r="B16" s="66"/>
      <c r="C16" s="20"/>
      <c r="D16" s="11"/>
      <c r="E16" s="72"/>
      <c r="F16" s="11"/>
      <c r="G16" s="72"/>
      <c r="H16" s="72"/>
      <c r="I16" s="72"/>
      <c r="J16" s="72"/>
      <c r="K16" s="72"/>
      <c r="L16" s="11"/>
      <c r="M16" s="72"/>
      <c r="N16" s="72"/>
      <c r="O16" s="72"/>
      <c r="P16" s="11"/>
      <c r="Q16" s="11"/>
      <c r="R16" s="11"/>
    </row>
    <row r="17" spans="1:18" ht="12.75">
      <c r="A17" s="79" t="s">
        <v>81</v>
      </c>
      <c r="B17" s="87">
        <v>529153</v>
      </c>
      <c r="C17" s="88"/>
      <c r="D17" s="15">
        <v>316155</v>
      </c>
      <c r="E17" s="72"/>
      <c r="F17" s="15">
        <v>-75</v>
      </c>
      <c r="G17" s="72"/>
      <c r="H17" s="15">
        <v>0</v>
      </c>
      <c r="I17" s="72"/>
      <c r="J17" s="15">
        <v>134233</v>
      </c>
      <c r="K17" s="72"/>
      <c r="L17" s="15">
        <v>145403</v>
      </c>
      <c r="M17" s="72"/>
      <c r="N17" s="89">
        <f>+L17+J17+H17+F17+D17+B17</f>
        <v>1124869</v>
      </c>
      <c r="O17" s="72"/>
      <c r="P17" s="15">
        <v>44149</v>
      </c>
      <c r="Q17" s="13"/>
      <c r="R17" s="90">
        <f>+N17+P17</f>
        <v>1169018</v>
      </c>
    </row>
    <row r="18" spans="1:18" ht="12.75">
      <c r="A18" s="35"/>
      <c r="B18" s="20"/>
      <c r="C18" s="20"/>
      <c r="D18" s="20"/>
      <c r="E18" s="72"/>
      <c r="F18" s="20"/>
      <c r="G18" s="72"/>
      <c r="H18" s="72"/>
      <c r="I18" s="72"/>
      <c r="J18" s="72"/>
      <c r="K18" s="72"/>
      <c r="L18" s="20"/>
      <c r="M18" s="72"/>
      <c r="N18" s="72"/>
      <c r="O18" s="72"/>
      <c r="P18" s="41"/>
      <c r="Q18" s="41"/>
      <c r="R18" s="41"/>
    </row>
    <row r="19" spans="1:18" ht="12.75">
      <c r="A19" s="56" t="s">
        <v>90</v>
      </c>
      <c r="B19" s="15">
        <v>0</v>
      </c>
      <c r="C19" s="15"/>
      <c r="D19" s="15">
        <v>0</v>
      </c>
      <c r="E19" s="104"/>
      <c r="F19" s="15">
        <v>-228</v>
      </c>
      <c r="G19" s="104"/>
      <c r="H19" s="15">
        <v>0</v>
      </c>
      <c r="I19" s="104"/>
      <c r="J19" s="15">
        <v>0</v>
      </c>
      <c r="K19" s="104"/>
      <c r="L19" s="15">
        <v>0</v>
      </c>
      <c r="M19" s="104"/>
      <c r="N19" s="105">
        <f>+L19+J19+H19+F19+D19+B19</f>
        <v>-228</v>
      </c>
      <c r="O19" s="104"/>
      <c r="P19" s="15">
        <v>0</v>
      </c>
      <c r="Q19" s="13"/>
      <c r="R19" s="90">
        <f>+N19+P19</f>
        <v>-228</v>
      </c>
    </row>
    <row r="20" spans="1:18" ht="12.75">
      <c r="A20" s="56" t="s">
        <v>91</v>
      </c>
      <c r="B20" s="15"/>
      <c r="C20" s="15"/>
      <c r="D20" s="15"/>
      <c r="E20" s="104"/>
      <c r="F20" s="15"/>
      <c r="G20" s="104"/>
      <c r="H20" s="15"/>
      <c r="I20" s="104"/>
      <c r="J20" s="15"/>
      <c r="K20" s="104"/>
      <c r="L20" s="15"/>
      <c r="M20" s="104"/>
      <c r="N20" s="105"/>
      <c r="O20" s="104"/>
      <c r="P20" s="15"/>
      <c r="Q20" s="13"/>
      <c r="R20" s="90"/>
    </row>
    <row r="21" spans="1:18" ht="12.75">
      <c r="A21" s="35"/>
      <c r="B21" s="15"/>
      <c r="C21" s="104"/>
      <c r="D21" s="15"/>
      <c r="E21" s="104"/>
      <c r="F21" s="15"/>
      <c r="G21" s="104"/>
      <c r="H21" s="111"/>
      <c r="I21" s="104"/>
      <c r="J21" s="15"/>
      <c r="K21" s="104"/>
      <c r="L21" s="15"/>
      <c r="M21" s="104"/>
      <c r="N21" s="105"/>
      <c r="O21" s="104"/>
      <c r="P21" s="15"/>
      <c r="Q21" s="13"/>
      <c r="R21" s="90"/>
    </row>
    <row r="22" spans="1:18" ht="12.75">
      <c r="A22" s="36" t="s">
        <v>98</v>
      </c>
      <c r="B22" s="15">
        <v>0</v>
      </c>
      <c r="C22" s="118"/>
      <c r="D22" s="15">
        <v>0</v>
      </c>
      <c r="E22" s="118"/>
      <c r="F22" s="15">
        <v>0</v>
      </c>
      <c r="G22" s="118"/>
      <c r="H22" s="15">
        <v>0</v>
      </c>
      <c r="I22" s="118"/>
      <c r="J22" s="15">
        <v>0</v>
      </c>
      <c r="K22" s="118"/>
      <c r="L22" s="15">
        <f>+'IS'!G40</f>
        <v>-203</v>
      </c>
      <c r="M22" s="118"/>
      <c r="N22" s="119">
        <f>+L22+J22+H22+F22+D22+B22</f>
        <v>-203</v>
      </c>
      <c r="O22" s="118"/>
      <c r="P22" s="15">
        <f>+'IS'!G41</f>
        <v>-576</v>
      </c>
      <c r="Q22" s="13"/>
      <c r="R22" s="90">
        <f>+N22+P22</f>
        <v>-779</v>
      </c>
    </row>
    <row r="23" spans="1:18" ht="12.75">
      <c r="A23" s="35"/>
      <c r="B23" s="20"/>
      <c r="C23" s="20"/>
      <c r="D23" s="20"/>
      <c r="E23" s="72"/>
      <c r="F23" s="20"/>
      <c r="G23" s="72"/>
      <c r="H23" s="91"/>
      <c r="I23" s="72"/>
      <c r="J23" s="72"/>
      <c r="K23" s="72"/>
      <c r="L23" s="20"/>
      <c r="M23" s="72"/>
      <c r="N23" s="72"/>
      <c r="O23" s="72"/>
      <c r="P23" s="93"/>
      <c r="Q23" s="41"/>
      <c r="R23" s="41"/>
    </row>
    <row r="24" spans="1:20" ht="13.5" thickBot="1">
      <c r="A24" s="79" t="s">
        <v>82</v>
      </c>
      <c r="B24" s="29">
        <f>SUM(B17:B23)</f>
        <v>529153</v>
      </c>
      <c r="C24" s="29"/>
      <c r="D24" s="29">
        <f>SUM(D17:D23)</f>
        <v>316155</v>
      </c>
      <c r="E24" s="107"/>
      <c r="F24" s="29">
        <f>SUM(F17:F23)</f>
        <v>-303</v>
      </c>
      <c r="G24" s="107"/>
      <c r="H24" s="29">
        <f>SUM(H17:H23)</f>
        <v>0</v>
      </c>
      <c r="I24" s="107"/>
      <c r="J24" s="29">
        <f>SUM(J17:J23)</f>
        <v>134233</v>
      </c>
      <c r="K24" s="107"/>
      <c r="L24" s="29">
        <f>SUM(L17:L23)</f>
        <v>145200</v>
      </c>
      <c r="M24" s="107"/>
      <c r="N24" s="29">
        <f>SUM(N17:N23)</f>
        <v>1124438</v>
      </c>
      <c r="O24" s="107"/>
      <c r="P24" s="29">
        <f>SUM(P17:P23)</f>
        <v>43573</v>
      </c>
      <c r="Q24" s="108"/>
      <c r="R24" s="29">
        <f>SUM(R17:R23)</f>
        <v>1168011</v>
      </c>
      <c r="T24" s="109"/>
    </row>
    <row r="25" spans="1:18" ht="12.75">
      <c r="A25" s="35"/>
      <c r="B25" s="20"/>
      <c r="C25" s="20"/>
      <c r="D25" s="20"/>
      <c r="E25" s="72"/>
      <c r="F25" s="20"/>
      <c r="G25" s="72"/>
      <c r="H25" s="72"/>
      <c r="I25" s="72"/>
      <c r="J25" s="72"/>
      <c r="K25" s="72"/>
      <c r="L25" s="20"/>
      <c r="M25" s="72"/>
      <c r="N25" s="41"/>
      <c r="O25" s="41"/>
      <c r="P25" s="41"/>
      <c r="Q25" s="91"/>
      <c r="R25" s="72"/>
    </row>
    <row r="26" spans="1:18" ht="12.75">
      <c r="A26" s="79" t="s">
        <v>64</v>
      </c>
      <c r="B26" s="87" t="s">
        <v>4</v>
      </c>
      <c r="C26" s="88"/>
      <c r="D26" s="15">
        <v>0</v>
      </c>
      <c r="E26" s="72"/>
      <c r="F26" s="15">
        <v>0</v>
      </c>
      <c r="G26" s="72"/>
      <c r="H26" s="15">
        <v>0</v>
      </c>
      <c r="I26" s="72"/>
      <c r="J26" s="15">
        <v>0</v>
      </c>
      <c r="K26" s="72"/>
      <c r="L26" s="15">
        <v>-29</v>
      </c>
      <c r="M26" s="72"/>
      <c r="N26" s="89">
        <f>+L26+J26+H26+F26+D26</f>
        <v>-29</v>
      </c>
      <c r="O26" s="72"/>
      <c r="P26" s="15">
        <v>0</v>
      </c>
      <c r="Q26" s="13"/>
      <c r="R26" s="90">
        <f>+N26+P26</f>
        <v>-29</v>
      </c>
    </row>
    <row r="27" spans="1:18" ht="12.75">
      <c r="A27" s="35"/>
      <c r="B27" s="20"/>
      <c r="C27" s="20"/>
      <c r="D27" s="20"/>
      <c r="E27" s="72"/>
      <c r="F27" s="20"/>
      <c r="G27" s="72"/>
      <c r="H27" s="72"/>
      <c r="I27" s="72"/>
      <c r="J27" s="72"/>
      <c r="K27" s="72"/>
      <c r="L27" s="20"/>
      <c r="M27" s="72"/>
      <c r="N27" s="72"/>
      <c r="O27" s="72"/>
      <c r="P27" s="41"/>
      <c r="Q27" s="41"/>
      <c r="R27" s="41"/>
    </row>
    <row r="28" spans="1:18" ht="12.75">
      <c r="A28" s="35" t="s">
        <v>85</v>
      </c>
      <c r="B28" s="20">
        <v>529153.415</v>
      </c>
      <c r="C28" s="20"/>
      <c r="D28" s="20">
        <v>317492</v>
      </c>
      <c r="E28" s="72"/>
      <c r="F28" s="15">
        <v>0</v>
      </c>
      <c r="G28" s="72"/>
      <c r="H28" s="92">
        <v>0</v>
      </c>
      <c r="I28" s="72"/>
      <c r="J28" s="92">
        <v>0</v>
      </c>
      <c r="K28" s="72"/>
      <c r="L28" s="20">
        <v>0</v>
      </c>
      <c r="M28" s="72"/>
      <c r="N28" s="89">
        <f>+L28+J28+H28+F28+D28+B28</f>
        <v>846645.415</v>
      </c>
      <c r="O28" s="72"/>
      <c r="P28" s="20">
        <v>0</v>
      </c>
      <c r="Q28" s="41"/>
      <c r="R28" s="90">
        <f>+N28+P28</f>
        <v>846645.415</v>
      </c>
    </row>
    <row r="29" spans="1:18" ht="12.75">
      <c r="A29" s="35"/>
      <c r="B29" s="20"/>
      <c r="C29" s="20"/>
      <c r="D29" s="20"/>
      <c r="E29" s="72"/>
      <c r="F29" s="15"/>
      <c r="G29" s="72"/>
      <c r="H29" s="92"/>
      <c r="I29" s="72"/>
      <c r="J29" s="92"/>
      <c r="K29" s="72"/>
      <c r="L29" s="20"/>
      <c r="M29" s="72"/>
      <c r="N29" s="89"/>
      <c r="O29" s="72"/>
      <c r="P29" s="93"/>
      <c r="Q29" s="41"/>
      <c r="R29" s="90"/>
    </row>
    <row r="30" spans="1:18" ht="12.75">
      <c r="A30" s="35" t="s">
        <v>86</v>
      </c>
      <c r="B30" s="20">
        <v>0</v>
      </c>
      <c r="C30" s="20"/>
      <c r="D30" s="20">
        <v>0</v>
      </c>
      <c r="E30" s="72"/>
      <c r="F30" s="15">
        <v>0</v>
      </c>
      <c r="G30" s="72"/>
      <c r="H30" s="92">
        <v>0</v>
      </c>
      <c r="I30" s="72"/>
      <c r="J30" s="92">
        <v>134564</v>
      </c>
      <c r="K30" s="72"/>
      <c r="L30" s="20">
        <v>0</v>
      </c>
      <c r="M30" s="72"/>
      <c r="N30" s="89">
        <f>+L30+J30+H30+F30+D30+B30</f>
        <v>134564</v>
      </c>
      <c r="O30" s="72"/>
      <c r="P30" s="20">
        <v>0</v>
      </c>
      <c r="Q30" s="41"/>
      <c r="R30" s="90">
        <f>+N30+P30</f>
        <v>134564</v>
      </c>
    </row>
    <row r="31" spans="1:18" ht="12.75">
      <c r="A31" s="35"/>
      <c r="B31" s="20"/>
      <c r="C31" s="20"/>
      <c r="D31" s="20"/>
      <c r="E31" s="72"/>
      <c r="F31" s="15"/>
      <c r="G31" s="72"/>
      <c r="H31" s="92"/>
      <c r="I31" s="72"/>
      <c r="J31" s="92"/>
      <c r="K31" s="72"/>
      <c r="L31" s="20"/>
      <c r="M31" s="72"/>
      <c r="N31" s="89"/>
      <c r="O31" s="72"/>
      <c r="P31" s="20"/>
      <c r="Q31" s="41"/>
      <c r="R31" s="90"/>
    </row>
    <row r="32" spans="1:18" ht="12.75">
      <c r="A32" s="56" t="s">
        <v>110</v>
      </c>
      <c r="B32" s="20">
        <v>0</v>
      </c>
      <c r="C32" s="20"/>
      <c r="D32" s="20">
        <v>0</v>
      </c>
      <c r="E32" s="72"/>
      <c r="F32" s="15">
        <v>0</v>
      </c>
      <c r="G32" s="72"/>
      <c r="H32" s="92">
        <v>126953</v>
      </c>
      <c r="I32" s="72"/>
      <c r="J32" s="92">
        <v>0</v>
      </c>
      <c r="K32" s="72"/>
      <c r="L32" s="20">
        <v>0</v>
      </c>
      <c r="M32" s="72"/>
      <c r="N32" s="89">
        <f>+L32+J32+H32+F32+D32+B32</f>
        <v>126953</v>
      </c>
      <c r="O32" s="72"/>
      <c r="P32" s="20">
        <v>64075</v>
      </c>
      <c r="Q32" s="41"/>
      <c r="R32" s="90">
        <f>+N32+P32</f>
        <v>191028</v>
      </c>
    </row>
    <row r="33" spans="1:18" ht="12.75">
      <c r="A33" s="35"/>
      <c r="B33" s="17"/>
      <c r="C33" s="17"/>
      <c r="D33" s="17"/>
      <c r="E33" s="98"/>
      <c r="F33" s="17"/>
      <c r="G33" s="98"/>
      <c r="H33" s="99"/>
      <c r="I33" s="98"/>
      <c r="J33" s="98"/>
      <c r="K33" s="98"/>
      <c r="L33" s="17"/>
      <c r="M33" s="98"/>
      <c r="N33" s="98"/>
      <c r="O33" s="98"/>
      <c r="P33" s="103"/>
      <c r="Q33" s="101"/>
      <c r="R33" s="101"/>
    </row>
    <row r="34" spans="1:18" ht="12.75">
      <c r="A34" s="56" t="s">
        <v>92</v>
      </c>
      <c r="B34" s="112">
        <v>0</v>
      </c>
      <c r="C34" s="15"/>
      <c r="D34" s="15">
        <v>0</v>
      </c>
      <c r="E34" s="104"/>
      <c r="F34" s="15">
        <v>-1504</v>
      </c>
      <c r="G34" s="104"/>
      <c r="H34" s="15">
        <v>0</v>
      </c>
      <c r="I34" s="104"/>
      <c r="J34" s="15">
        <v>0</v>
      </c>
      <c r="K34" s="104"/>
      <c r="L34" s="15">
        <v>0</v>
      </c>
      <c r="M34" s="104"/>
      <c r="N34" s="105">
        <f>+L34+J34+H34+F34+D34+B34</f>
        <v>-1504</v>
      </c>
      <c r="O34" s="104"/>
      <c r="P34" s="15">
        <v>0</v>
      </c>
      <c r="Q34" s="13"/>
      <c r="R34" s="113">
        <f>+N34+P34</f>
        <v>-1504</v>
      </c>
    </row>
    <row r="35" spans="1:18" ht="12.75">
      <c r="A35" s="35" t="s">
        <v>88</v>
      </c>
      <c r="B35" s="97">
        <v>0</v>
      </c>
      <c r="C35" s="98"/>
      <c r="D35" s="17">
        <v>-1337</v>
      </c>
      <c r="E35" s="98"/>
      <c r="F35" s="17">
        <v>0</v>
      </c>
      <c r="G35" s="98"/>
      <c r="H35" s="117">
        <v>0</v>
      </c>
      <c r="I35" s="98"/>
      <c r="J35" s="17">
        <v>0</v>
      </c>
      <c r="K35" s="98"/>
      <c r="L35" s="17">
        <v>0</v>
      </c>
      <c r="M35" s="98"/>
      <c r="N35" s="100">
        <f>+L35+J35+H35+F35+D35+B35</f>
        <v>-1337</v>
      </c>
      <c r="O35" s="98"/>
      <c r="P35" s="17">
        <v>0</v>
      </c>
      <c r="Q35" s="101"/>
      <c r="R35" s="102">
        <f>+N35+P35</f>
        <v>-1337</v>
      </c>
    </row>
    <row r="36" spans="1:18" ht="12.75">
      <c r="A36" s="56" t="s">
        <v>89</v>
      </c>
      <c r="B36" s="94">
        <f>SUM(B34:B35)</f>
        <v>0</v>
      </c>
      <c r="C36" s="95"/>
      <c r="D36" s="94">
        <f>SUM(D34:D35)</f>
        <v>-1337</v>
      </c>
      <c r="E36" s="95"/>
      <c r="F36" s="94">
        <f>SUM(F34:F35)</f>
        <v>-1504</v>
      </c>
      <c r="G36" s="95"/>
      <c r="H36" s="94">
        <f>SUM(H34:H35)</f>
        <v>0</v>
      </c>
      <c r="I36" s="95"/>
      <c r="J36" s="94">
        <f>SUM(J34:J35)</f>
        <v>0</v>
      </c>
      <c r="K36" s="95"/>
      <c r="L36" s="94">
        <f>SUM(L34:L35)</f>
        <v>0</v>
      </c>
      <c r="M36" s="95"/>
      <c r="N36" s="94">
        <f>SUM(N34:N35)</f>
        <v>-2841</v>
      </c>
      <c r="O36" s="95"/>
      <c r="P36" s="94">
        <f>SUM(P34:P35)</f>
        <v>0</v>
      </c>
      <c r="Q36" s="96"/>
      <c r="R36" s="94">
        <f>SUM(R34:R35)</f>
        <v>-2841</v>
      </c>
    </row>
    <row r="37" spans="1:18" ht="12.75">
      <c r="A37" s="35"/>
      <c r="B37" s="15"/>
      <c r="C37" s="104"/>
      <c r="D37" s="15"/>
      <c r="E37" s="104"/>
      <c r="F37" s="15"/>
      <c r="G37" s="104"/>
      <c r="H37" s="15"/>
      <c r="I37" s="104"/>
      <c r="J37" s="15"/>
      <c r="K37" s="104"/>
      <c r="L37" s="15"/>
      <c r="M37" s="104"/>
      <c r="N37" s="15"/>
      <c r="O37" s="104"/>
      <c r="P37" s="15"/>
      <c r="Q37" s="13"/>
      <c r="R37" s="15"/>
    </row>
    <row r="38" spans="1:18" ht="12.75">
      <c r="A38" s="35" t="s">
        <v>87</v>
      </c>
      <c r="B38" s="15">
        <v>0</v>
      </c>
      <c r="C38" s="104"/>
      <c r="D38" s="15">
        <v>0</v>
      </c>
      <c r="E38" s="104"/>
      <c r="F38" s="15">
        <v>0</v>
      </c>
      <c r="G38" s="104"/>
      <c r="H38" s="15">
        <v>-126953</v>
      </c>
      <c r="I38" s="104"/>
      <c r="J38" s="15">
        <v>0</v>
      </c>
      <c r="K38" s="104"/>
      <c r="L38" s="15">
        <v>126953</v>
      </c>
      <c r="M38" s="104"/>
      <c r="N38" s="105">
        <f>+L38+J38+H38+F38+D38+B38</f>
        <v>0</v>
      </c>
      <c r="O38" s="104"/>
      <c r="P38" s="15">
        <v>0</v>
      </c>
      <c r="Q38" s="13"/>
      <c r="R38" s="15">
        <f>+N38+P38</f>
        <v>0</v>
      </c>
    </row>
    <row r="39" spans="1:18" ht="12.75">
      <c r="A39" s="35"/>
      <c r="B39" s="15"/>
      <c r="C39" s="104"/>
      <c r="D39" s="15"/>
      <c r="E39" s="104"/>
      <c r="F39" s="15"/>
      <c r="G39" s="104"/>
      <c r="H39" s="15"/>
      <c r="I39" s="104"/>
      <c r="J39" s="15"/>
      <c r="K39" s="104"/>
      <c r="L39" s="15"/>
      <c r="M39" s="104"/>
      <c r="N39" s="15"/>
      <c r="O39" s="104"/>
      <c r="P39" s="15"/>
      <c r="Q39" s="13"/>
      <c r="R39" s="15"/>
    </row>
    <row r="40" spans="1:18" ht="12.75">
      <c r="A40" s="36" t="s">
        <v>98</v>
      </c>
      <c r="B40" s="15">
        <v>0</v>
      </c>
      <c r="C40" s="104"/>
      <c r="D40" s="15">
        <v>0</v>
      </c>
      <c r="E40" s="104"/>
      <c r="F40" s="15">
        <v>0</v>
      </c>
      <c r="G40" s="104"/>
      <c r="H40" s="15">
        <v>0</v>
      </c>
      <c r="I40" s="104"/>
      <c r="J40" s="15">
        <v>0</v>
      </c>
      <c r="K40" s="104"/>
      <c r="L40" s="15">
        <f>+'IS'!I40</f>
        <v>-4135</v>
      </c>
      <c r="M40" s="104"/>
      <c r="N40" s="105">
        <f>+L40+J40+H40+F40+D40+B40</f>
        <v>-4135</v>
      </c>
      <c r="O40" s="104"/>
      <c r="P40" s="106">
        <f>+'IS'!I41</f>
        <v>-1333</v>
      </c>
      <c r="Q40" s="13"/>
      <c r="R40" s="90">
        <f>+N40+P40</f>
        <v>-5468</v>
      </c>
    </row>
    <row r="41" spans="1:18" ht="12.75">
      <c r="A41" s="35"/>
      <c r="B41" s="20"/>
      <c r="C41" s="20"/>
      <c r="D41" s="20"/>
      <c r="E41" s="72"/>
      <c r="F41" s="20"/>
      <c r="G41" s="72"/>
      <c r="H41" s="91"/>
      <c r="I41" s="72"/>
      <c r="J41" s="72"/>
      <c r="K41" s="72"/>
      <c r="L41" s="20"/>
      <c r="M41" s="72"/>
      <c r="N41" s="72"/>
      <c r="O41" s="72"/>
      <c r="P41" s="93"/>
      <c r="Q41" s="41"/>
      <c r="R41" s="41"/>
    </row>
    <row r="42" spans="1:20" ht="13.5" thickBot="1">
      <c r="A42" s="79" t="s">
        <v>83</v>
      </c>
      <c r="B42" s="29">
        <f>SUM(B26:B41)-B36</f>
        <v>529153.415</v>
      </c>
      <c r="C42" s="29"/>
      <c r="D42" s="29">
        <f>SUM(D26:D41)-D36</f>
        <v>316155</v>
      </c>
      <c r="E42" s="107"/>
      <c r="F42" s="29">
        <f>SUM(F26:F41)-F36</f>
        <v>-1504</v>
      </c>
      <c r="G42" s="107"/>
      <c r="H42" s="29">
        <f>SUM(H26:H41)-H36</f>
        <v>0</v>
      </c>
      <c r="I42" s="107"/>
      <c r="J42" s="29">
        <f>SUM(J26:J41)-J36</f>
        <v>134564</v>
      </c>
      <c r="K42" s="107"/>
      <c r="L42" s="29">
        <f>SUM(L26:L41)-L36</f>
        <v>122789</v>
      </c>
      <c r="M42" s="107"/>
      <c r="N42" s="29">
        <f>SUM(N26:N41)-N36</f>
        <v>1101157.415</v>
      </c>
      <c r="O42" s="107"/>
      <c r="P42" s="29">
        <f>SUM(P26:P41)-P36</f>
        <v>62742</v>
      </c>
      <c r="Q42" s="108"/>
      <c r="R42" s="29">
        <f>SUM(R26:R41)-R36</f>
        <v>1163899.415</v>
      </c>
      <c r="T42" s="109"/>
    </row>
    <row r="43" spans="1:18" ht="12.75">
      <c r="A43" s="35"/>
      <c r="B43" s="20"/>
      <c r="C43" s="20"/>
      <c r="D43" s="20"/>
      <c r="E43" s="20"/>
      <c r="F43" s="20"/>
      <c r="G43" s="20"/>
      <c r="H43" s="20"/>
      <c r="I43" s="20"/>
      <c r="J43" s="20"/>
      <c r="K43" s="72"/>
      <c r="L43" s="41"/>
      <c r="M43" s="41"/>
      <c r="N43" s="41"/>
      <c r="O43" s="41"/>
      <c r="P43" s="72"/>
      <c r="Q43" s="72"/>
      <c r="R43" s="72"/>
    </row>
    <row r="44" spans="1:18" ht="12.75">
      <c r="A44" s="124" t="s">
        <v>126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41"/>
      <c r="M44" s="41"/>
      <c r="N44" s="41"/>
      <c r="O44" s="41"/>
      <c r="P44" s="72"/>
      <c r="Q44" s="72"/>
      <c r="R44" s="72"/>
    </row>
    <row r="45" spans="1:18" ht="12.75">
      <c r="A45" s="124" t="s">
        <v>129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41"/>
      <c r="M45" s="41"/>
      <c r="N45" s="41"/>
      <c r="O45" s="41"/>
      <c r="P45" s="72"/>
      <c r="Q45" s="72"/>
      <c r="R45" s="72"/>
    </row>
    <row r="46" spans="1:18" ht="12.75">
      <c r="A46" s="11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41"/>
      <c r="M46" s="41"/>
      <c r="N46" s="41"/>
      <c r="O46" s="41"/>
      <c r="P46" s="72"/>
      <c r="Q46" s="72"/>
      <c r="R46" s="72"/>
    </row>
    <row r="47" spans="1:18" s="127" customFormat="1" ht="12.75">
      <c r="A47" s="125" t="s">
        <v>114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1:18" ht="12.75">
      <c r="A48" s="56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</sheetData>
  <mergeCells count="1">
    <mergeCell ref="B12:N12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landscape" paperSize="9" scale="87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Lee Wen Giat</cp:lastModifiedBy>
  <cp:lastPrinted>2007-05-23T04:30:35Z</cp:lastPrinted>
  <dcterms:created xsi:type="dcterms:W3CDTF">1999-08-02T06:32:51Z</dcterms:created>
  <dcterms:modified xsi:type="dcterms:W3CDTF">2007-05-23T04:30:38Z</dcterms:modified>
  <cp:category/>
  <cp:version/>
  <cp:contentType/>
  <cp:contentStatus/>
</cp:coreProperties>
</file>